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70" windowWidth="27495" windowHeight="11700"/>
  </bookViews>
  <sheets>
    <sheet name="без учета счетов бюджета" sheetId="2" r:id="rId1"/>
  </sheets>
  <definedNames>
    <definedName name="_xlnm.Print_Titles" localSheetId="0">'без учета счетов бюджета'!$6:$7</definedName>
  </definedNames>
  <calcPr calcId="144525"/>
</workbook>
</file>

<file path=xl/calcChain.xml><?xml version="1.0" encoding="utf-8"?>
<calcChain xmlns="http://schemas.openxmlformats.org/spreadsheetml/2006/main">
  <c r="AQ58" i="2" l="1"/>
  <c r="AQ57" i="2"/>
  <c r="AQ56" i="2"/>
  <c r="AQ55" i="2"/>
  <c r="AQ54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R10" i="2" l="1"/>
  <c r="AR11" i="2"/>
  <c r="AR12" i="2"/>
  <c r="AR14" i="2"/>
  <c r="AR16" i="2"/>
  <c r="AR17" i="2"/>
  <c r="AR18" i="2"/>
  <c r="AR19" i="2"/>
  <c r="AR20" i="2"/>
  <c r="AR22" i="2"/>
  <c r="AR23" i="2"/>
  <c r="AR25" i="2"/>
  <c r="AR26" i="2"/>
  <c r="AR29" i="2"/>
  <c r="AR30" i="2"/>
  <c r="AR31" i="2"/>
  <c r="AR32" i="2"/>
  <c r="AR33" i="2"/>
  <c r="AR36" i="2"/>
  <c r="AR37" i="2"/>
  <c r="AR38" i="2"/>
  <c r="AR39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9" i="2"/>
  <c r="AP9" i="2" l="1"/>
  <c r="AP22" i="2"/>
  <c r="AP29" i="2"/>
  <c r="AP34" i="2"/>
  <c r="AP36" i="2"/>
  <c r="AP43" i="2"/>
  <c r="AP46" i="2"/>
  <c r="AP51" i="2"/>
  <c r="AP54" i="2"/>
  <c r="AP56" i="2"/>
  <c r="AP19" i="2"/>
  <c r="AP17" i="2"/>
  <c r="AP58" i="2" l="1"/>
</calcChain>
</file>

<file path=xl/sharedStrings.xml><?xml version="1.0" encoding="utf-8"?>
<sst xmlns="http://schemas.openxmlformats.org/spreadsheetml/2006/main" count="351" uniqueCount="115">
  <si>
    <t>Единица измерения: руб.</t>
  </si>
  <si>
    <t>Наименование показателя</t>
  </si>
  <si>
    <t/>
  </si>
  <si>
    <t>Раздел/ Подраз-дел</t>
  </si>
  <si>
    <t>ОБЩЕГОСУДАРСТВЕННЫЕ ВОПРОСЫ</t>
  </si>
  <si>
    <t>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</si>
  <si>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</si>
  <si>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</si>
  <si>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</si>
  <si>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</si>
  <si>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</si>
  <si>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</si>
  <si>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</si>
  <si>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</si>
  <si>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</si>
  <si>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</si>
  <si>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</si>
  <si>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</si>
  <si>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</si>
  <si>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</si>
  <si>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</si>
  <si>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</si>
  <si>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</si>
  <si>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</si>
  <si>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</si>
  <si>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</si>
  <si>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</si>
  <si>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</si>
  <si>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</si>
  <si>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</si>
  <si>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</si>
  <si>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</si>
  <si>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</si>
  <si>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</si>
  <si>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</si>
  <si>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</si>
  <si>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</si>
  <si>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</si>
  <si>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</si>
  <si>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</si>
  <si>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</si>
  <si>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</si>
  <si>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</si>
  <si>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</si>
  <si>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</si>
  <si>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</si>
  <si>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</si>
  <si>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</si>
  <si>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</si>
  <si>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</si>
  <si>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</si>
  <si>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</si>
  <si>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</si>
  <si>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</si>
  <si>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</si>
  <si>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</si>
  <si>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</si>
  <si>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</si>
  <si>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</si>
  <si>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</si>
  <si>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</si>
  <si>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</si>
  <si>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</si>
  <si>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</si>
  <si>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</si>
  <si>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</si>
  <si>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</si>
  <si>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</si>
  <si>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</si>
  <si>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</si>
  <si>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</si>
  <si>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</si>
  <si>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</si>
  <si>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</si>
  <si>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</si>
  <si>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</si>
  <si>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</si>
  <si>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</si>
  <si>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</si>
  <si>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</si>
  <si>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</si>
  <si>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</si>
  <si>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</si>
  <si>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</si>
  <si>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</si>
  <si>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</si>
  <si>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</si>
  <si>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</si>
  <si>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</si>
  <si>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</si>
  <si>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</si>
  <si>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</si>
  <si>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</si>
  <si>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</si>
  <si>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</si>
  <si>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</si>
  <si>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</si>
  <si>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</si>
  <si>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</si>
  <si>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</si>
  <si>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</si>
  <si>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</si>
  <si>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</si>
  <si>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</si>
  <si>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ВСЕГО РАСХОДОВ:</t>
  </si>
  <si>
    <t>Фактическое исполнение по состоянию на 01.07.2024</t>
  </si>
  <si>
    <t>Процент исполнения годового плана по состоянию на 01.07.2024</t>
  </si>
  <si>
    <t>Фактическое исполнение по состоянию на 01.01.2023</t>
  </si>
  <si>
    <t>Темп роста к соответствующему периоду прошлого года,%</t>
  </si>
  <si>
    <t>Сведения об исполнении расходов бюджета Чугуевского муниципального округа по разделам и подразделам классификации расходов бюджета за 1 полугодие  2024 года</t>
  </si>
  <si>
    <t>Утвержденные бюджетные назначения по состоянию на 01.07.2024*</t>
  </si>
  <si>
    <t>Неисполненные назначения 2024 года</t>
  </si>
  <si>
    <t>Сопоставление фактического  исполнения на 01.07.2024 к 01.07.2023 года</t>
  </si>
  <si>
    <t>-</t>
  </si>
  <si>
    <t>*Утвержденные бюджетные назначения отражены в соответствии с утвержденной сводной бюджетной росписью бюджета Чугуевского муниципального округа по состоянию на 01.07.2024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</si>
</sst>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2" xfId="8" applyNumberFormat="1" applyProtection="1">
      <alignment vertical="top" wrapText="1"/>
    </xf>
    <xf numFmtId="1" fontId="2" fillId="0" borderId="2" xfId="9" applyNumberFormat="1" applyProtection="1">
      <alignment horizontal="center" vertical="top" shrinkToFit="1"/>
    </xf>
    <xf numFmtId="4" fontId="2" fillId="2" borderId="2" xfId="10" applyNumberFormat="1" applyProtection="1">
      <alignment horizontal="right" vertical="top" shrinkToFit="1"/>
    </xf>
    <xf numFmtId="10" fontId="2" fillId="2" borderId="2" xfId="11" applyNumberFormat="1" applyProtection="1">
      <alignment horizontal="right" vertical="top" shrinkToFit="1"/>
    </xf>
    <xf numFmtId="0" fontId="1" fillId="0" borderId="2" xfId="13" applyNumberFormat="1" applyProtection="1">
      <alignment vertical="top" wrapText="1"/>
    </xf>
    <xf numFmtId="1" fontId="1" fillId="0" borderId="2" xfId="14" applyNumberFormat="1" applyProtection="1">
      <alignment horizontal="center" vertical="top" shrinkToFit="1"/>
    </xf>
    <xf numFmtId="4" fontId="2" fillId="3" borderId="2" xfId="18" applyNumberFormat="1" applyProtection="1">
      <alignment horizontal="right" vertical="top" shrinkToFit="1"/>
    </xf>
    <xf numFmtId="10" fontId="2" fillId="3" borderId="2" xfId="19" applyNumberFormat="1" applyProtection="1">
      <alignment horizontal="right" vertical="top" shrinkToFit="1"/>
    </xf>
    <xf numFmtId="0" fontId="1" fillId="0" borderId="1" xfId="20" applyNumberFormat="1" applyProtection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4" fontId="2" fillId="3" borderId="4" xfId="18" applyNumberFormat="1" applyBorder="1" applyProtection="1">
      <alignment horizontal="right" vertical="top" shrinkToFit="1"/>
    </xf>
    <xf numFmtId="4" fontId="7" fillId="0" borderId="3" xfId="0" applyNumberFormat="1" applyFont="1" applyFill="1" applyBorder="1" applyAlignment="1">
      <alignment horizontal="right"/>
    </xf>
    <xf numFmtId="4" fontId="7" fillId="0" borderId="3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10" fontId="9" fillId="0" borderId="3" xfId="0" applyNumberFormat="1" applyFont="1" applyBorder="1" applyAlignment="1" applyProtection="1">
      <alignment horizontal="right" vertical="center"/>
      <protection locked="0"/>
    </xf>
    <xf numFmtId="1" fontId="10" fillId="0" borderId="2" xfId="9" applyNumberFormat="1" applyFont="1" applyAlignment="1" applyProtection="1">
      <alignment horizontal="right" vertical="center" shrinkToFit="1"/>
    </xf>
    <xf numFmtId="4" fontId="10" fillId="2" borderId="2" xfId="10" applyNumberFormat="1" applyFont="1" applyAlignment="1" applyProtection="1">
      <alignment horizontal="right" vertical="center" shrinkToFit="1"/>
    </xf>
    <xf numFmtId="10" fontId="10" fillId="2" borderId="2" xfId="11" applyNumberFormat="1" applyFont="1" applyAlignment="1" applyProtection="1">
      <alignment horizontal="right" vertical="center" shrinkToFit="1"/>
    </xf>
    <xf numFmtId="10" fontId="11" fillId="0" borderId="3" xfId="0" applyNumberFormat="1" applyFont="1" applyBorder="1" applyAlignment="1" applyProtection="1">
      <alignment horizontal="right" vertical="center"/>
      <protection locked="0"/>
    </xf>
    <xf numFmtId="1" fontId="12" fillId="0" borderId="2" xfId="14" applyNumberFormat="1" applyFont="1" applyAlignment="1" applyProtection="1">
      <alignment horizontal="right" vertical="center" shrinkToFit="1"/>
    </xf>
    <xf numFmtId="4" fontId="12" fillId="2" borderId="2" xfId="15" applyNumberFormat="1" applyFont="1" applyAlignment="1" applyProtection="1">
      <alignment horizontal="right" vertical="center" shrinkToFit="1"/>
    </xf>
    <xf numFmtId="10" fontId="12" fillId="2" borderId="2" xfId="16" applyNumberFormat="1" applyFont="1" applyAlignment="1" applyProtection="1">
      <alignment horizontal="right" vertical="center" shrinkToFit="1"/>
    </xf>
    <xf numFmtId="10" fontId="13" fillId="0" borderId="3" xfId="0" applyNumberFormat="1" applyFont="1" applyBorder="1" applyAlignment="1" applyProtection="1">
      <alignment horizontal="right" vertical="center"/>
      <protection locked="0"/>
    </xf>
    <xf numFmtId="0" fontId="13" fillId="0" borderId="3" xfId="0" applyFont="1" applyBorder="1" applyAlignment="1" applyProtection="1">
      <alignment horizontal="right" vertical="center"/>
      <protection locked="0"/>
    </xf>
    <xf numFmtId="0" fontId="3" fillId="0" borderId="2" xfId="6">
      <alignment horizontal="center" vertical="center" wrapText="1"/>
    </xf>
    <xf numFmtId="0" fontId="1" fillId="0" borderId="1" xfId="20" applyNumberFormat="1" applyProtection="1">
      <alignment horizontal="left" wrapText="1"/>
    </xf>
    <xf numFmtId="0" fontId="14" fillId="0" borderId="2" xfId="6" applyNumberFormat="1" applyFont="1" applyProtection="1">
      <alignment horizontal="center" vertical="center" wrapText="1"/>
    </xf>
    <xf numFmtId="0" fontId="14" fillId="0" borderId="2" xfId="6" applyFont="1">
      <alignment horizontal="center" vertical="center" wrapText="1"/>
    </xf>
    <xf numFmtId="0" fontId="14" fillId="0" borderId="8" xfId="6" applyNumberFormat="1" applyFont="1" applyBorder="1" applyAlignment="1" applyProtection="1">
      <alignment horizontal="center" vertical="center" wrapText="1"/>
    </xf>
    <xf numFmtId="0" fontId="14" fillId="0" borderId="4" xfId="6" applyFont="1" applyBorder="1">
      <alignment horizontal="center" vertical="center" wrapText="1"/>
    </xf>
    <xf numFmtId="0" fontId="14" fillId="0" borderId="6" xfId="7" applyNumberFormat="1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wrapText="1"/>
      <protection locked="0"/>
    </xf>
    <xf numFmtId="0" fontId="17" fillId="0" borderId="1" xfId="3" applyNumberFormat="1" applyFont="1" applyAlignment="1" applyProtection="1">
      <alignment horizontal="center" vertical="top" wrapText="1"/>
    </xf>
    <xf numFmtId="0" fontId="16" fillId="0" borderId="1" xfId="4" applyNumberFormat="1" applyFont="1" applyAlignment="1" applyProtection="1">
      <alignment horizontal="left" vertical="center" wrapText="1"/>
    </xf>
    <xf numFmtId="0" fontId="14" fillId="0" borderId="7" xfId="6" applyNumberFormat="1" applyFont="1" applyBorder="1" applyAlignment="1" applyProtection="1">
      <alignment horizontal="center" vertical="center" wrapText="1"/>
    </xf>
    <xf numFmtId="0" fontId="14" fillId="0" borderId="8" xfId="6" applyNumberFormat="1" applyFont="1" applyBorder="1" applyAlignment="1" applyProtection="1">
      <alignment horizontal="center" vertical="center" wrapText="1"/>
    </xf>
    <xf numFmtId="0" fontId="14" fillId="0" borderId="5" xfId="7" applyNumberFormat="1" applyFont="1" applyBorder="1" applyAlignment="1" applyProtection="1">
      <alignment horizontal="center" vertical="center" wrapText="1"/>
    </xf>
    <xf numFmtId="0" fontId="14" fillId="0" borderId="6" xfId="7" applyNumberFormat="1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" fillId="0" borderId="1" xfId="5" applyNumberFormat="1" applyBorder="1" applyAlignment="1" applyProtection="1">
      <alignment horizontal="right"/>
    </xf>
    <xf numFmtId="0" fontId="14" fillId="0" borderId="2" xfId="6" applyNumberFormat="1" applyFont="1" applyProtection="1">
      <alignment horizontal="center" vertical="center" wrapText="1"/>
    </xf>
    <xf numFmtId="0" fontId="14" fillId="0" borderId="2" xfId="6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3" fillId="0" borderId="2" xfId="6" applyNumberForma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14" fillId="0" borderId="4" xfId="6" applyNumberFormat="1" applyFont="1" applyBorder="1" applyProtection="1">
      <alignment horizontal="center" vertical="center" wrapText="1"/>
    </xf>
    <xf numFmtId="0" fontId="14" fillId="0" borderId="4" xfId="6" applyFont="1" applyBorder="1">
      <alignment horizontal="center" vertical="center" wrapText="1"/>
    </xf>
    <xf numFmtId="0" fontId="2" fillId="0" borderId="2" xfId="17" applyNumberFormat="1" applyProtection="1">
      <alignment horizontal="left"/>
    </xf>
    <xf numFmtId="0" fontId="2" fillId="0" borderId="2" xfId="17">
      <alignment horizontal="left"/>
    </xf>
    <xf numFmtId="0" fontId="1" fillId="0" borderId="1" xfId="20" applyNumberFormat="1" applyProtection="1">
      <alignment horizontal="left" wrapText="1"/>
    </xf>
    <xf numFmtId="0" fontId="1" fillId="0" borderId="1" xfId="20">
      <alignment horizontal="left" wrapText="1"/>
    </xf>
  </cellXfs>
  <cellStyles count="31">
    <cellStyle name="br" xfId="23"/>
    <cellStyle name="col" xfId="22"/>
    <cellStyle name="style0" xfId="24"/>
    <cellStyle name="td" xfId="25"/>
    <cellStyle name="tr" xfId="21"/>
    <cellStyle name="xl21" xfId="26"/>
    <cellStyle name="xl22" xfId="6"/>
    <cellStyle name="xl23" xfId="27"/>
    <cellStyle name="xl24" xfId="2"/>
    <cellStyle name="xl25" xfId="14"/>
    <cellStyle name="xl26" xfId="17"/>
    <cellStyle name="xl27" xfId="28"/>
    <cellStyle name="xl28" xfId="18"/>
    <cellStyle name="xl29" xfId="1"/>
    <cellStyle name="xl30" xfId="10"/>
    <cellStyle name="xl31" xfId="20"/>
    <cellStyle name="xl32" xfId="29"/>
    <cellStyle name="xl33" xfId="11"/>
    <cellStyle name="xl34" xfId="3"/>
    <cellStyle name="xl35" xfId="4"/>
    <cellStyle name="xl36" xfId="19"/>
    <cellStyle name="xl37" xfId="5"/>
    <cellStyle name="xl38" xfId="7"/>
    <cellStyle name="xl39" xfId="30"/>
    <cellStyle name="xl40" xfId="13"/>
    <cellStyle name="xl41" xfId="8"/>
    <cellStyle name="xl42" xfId="9"/>
    <cellStyle name="xl43" xfId="15"/>
    <cellStyle name="xl44" xfId="16"/>
    <cellStyle name="xl45" xfId="1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showGridLines="0" tabSelected="1" zoomScaleNormal="100" zoomScaleSheetLayoutView="100" workbookViewId="0">
      <pane ySplit="7" topLeftCell="A8" activePane="bottomLeft" state="frozen"/>
      <selection pane="bottomLeft" activeCell="N6" sqref="N6:N7"/>
    </sheetView>
  </sheetViews>
  <sheetFormatPr defaultRowHeight="15" outlineLevelRow="1" x14ac:dyDescent="0.25"/>
  <cols>
    <col min="1" max="1" width="50" style="1" customWidth="1"/>
    <col min="2" max="2" width="9.140625" style="1" hidden="1"/>
    <col min="3" max="3" width="7.7109375" style="1" customWidth="1"/>
    <col min="4" max="13" width="9.140625" style="1" hidden="1"/>
    <col min="14" max="14" width="21.42578125" style="1" customWidth="1"/>
    <col min="15" max="30" width="9.140625" style="1" hidden="1"/>
    <col min="31" max="31" width="19.85546875" style="1" customWidth="1"/>
    <col min="32" max="36" width="9.140625" style="1" hidden="1"/>
    <col min="37" max="37" width="17.7109375" style="1" customWidth="1"/>
    <col min="38" max="38" width="17.42578125" style="1" customWidth="1"/>
    <col min="39" max="41" width="9.140625" style="1" hidden="1"/>
    <col min="42" max="42" width="23.28515625" style="1" customWidth="1"/>
    <col min="43" max="43" width="21.85546875" style="1" customWidth="1"/>
    <col min="44" max="44" width="20.42578125" style="1" customWidth="1"/>
    <col min="45" max="16384" width="9.140625" style="1"/>
  </cols>
  <sheetData>
    <row r="1" spans="1:44" ht="12.75" customHeight="1" x14ac:dyDescent="0.2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4" ht="12.75" customHeight="1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4" ht="42" customHeight="1" x14ac:dyDescent="0.25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</row>
    <row r="4" spans="1:44" ht="41.25" customHeight="1" x14ac:dyDescent="0.25">
      <c r="A4" s="36" t="s">
        <v>114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</row>
    <row r="5" spans="1:44" ht="12.75" customHeigh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</row>
    <row r="6" spans="1:44" ht="26.25" customHeight="1" x14ac:dyDescent="0.25">
      <c r="A6" s="48" t="s">
        <v>1</v>
      </c>
      <c r="B6" s="48" t="s">
        <v>2</v>
      </c>
      <c r="C6" s="48" t="s">
        <v>3</v>
      </c>
      <c r="D6" s="48" t="s">
        <v>2</v>
      </c>
      <c r="E6" s="48" t="s">
        <v>2</v>
      </c>
      <c r="F6" s="48" t="s">
        <v>2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4" t="s">
        <v>110</v>
      </c>
      <c r="O6" s="44" t="s">
        <v>2</v>
      </c>
      <c r="P6" s="44" t="s">
        <v>2</v>
      </c>
      <c r="Q6" s="44" t="s">
        <v>2</v>
      </c>
      <c r="R6" s="44" t="s">
        <v>2</v>
      </c>
      <c r="S6" s="44" t="s">
        <v>2</v>
      </c>
      <c r="T6" s="44" t="s">
        <v>2</v>
      </c>
      <c r="U6" s="44" t="s">
        <v>2</v>
      </c>
      <c r="V6" s="44" t="s">
        <v>2</v>
      </c>
      <c r="W6" s="44" t="s">
        <v>2</v>
      </c>
      <c r="X6" s="29" t="s">
        <v>2</v>
      </c>
      <c r="Y6" s="44" t="s">
        <v>2</v>
      </c>
      <c r="Z6" s="44" t="s">
        <v>2</v>
      </c>
      <c r="AA6" s="44" t="s">
        <v>2</v>
      </c>
      <c r="AB6" s="44" t="s">
        <v>2</v>
      </c>
      <c r="AC6" s="44" t="s">
        <v>2</v>
      </c>
      <c r="AD6" s="29" t="s">
        <v>2</v>
      </c>
      <c r="AE6" s="44" t="s">
        <v>105</v>
      </c>
      <c r="AF6" s="44" t="s">
        <v>2</v>
      </c>
      <c r="AG6" s="44" t="s">
        <v>2</v>
      </c>
      <c r="AH6" s="29" t="s">
        <v>2</v>
      </c>
      <c r="AI6" s="44" t="s">
        <v>2</v>
      </c>
      <c r="AJ6" s="44" t="s">
        <v>2</v>
      </c>
      <c r="AK6" s="37" t="s">
        <v>111</v>
      </c>
      <c r="AL6" s="44" t="s">
        <v>106</v>
      </c>
      <c r="AM6" s="44" t="s">
        <v>2</v>
      </c>
      <c r="AN6" s="44" t="s">
        <v>2</v>
      </c>
      <c r="AO6" s="50" t="s">
        <v>2</v>
      </c>
      <c r="AP6" s="39" t="s">
        <v>107</v>
      </c>
      <c r="AQ6" s="39" t="s">
        <v>112</v>
      </c>
      <c r="AR6" s="41" t="s">
        <v>108</v>
      </c>
    </row>
    <row r="7" spans="1:44" ht="69.75" customHeigh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5"/>
      <c r="O7" s="45"/>
      <c r="P7" s="45"/>
      <c r="Q7" s="45"/>
      <c r="R7" s="45"/>
      <c r="S7" s="45"/>
      <c r="T7" s="45"/>
      <c r="U7" s="45"/>
      <c r="V7" s="45"/>
      <c r="W7" s="45"/>
      <c r="X7" s="29"/>
      <c r="Y7" s="45"/>
      <c r="Z7" s="45"/>
      <c r="AA7" s="45"/>
      <c r="AB7" s="45"/>
      <c r="AC7" s="45"/>
      <c r="AD7" s="29"/>
      <c r="AE7" s="45"/>
      <c r="AF7" s="45"/>
      <c r="AG7" s="45"/>
      <c r="AH7" s="29"/>
      <c r="AI7" s="45"/>
      <c r="AJ7" s="45"/>
      <c r="AK7" s="38"/>
      <c r="AL7" s="45"/>
      <c r="AM7" s="45"/>
      <c r="AN7" s="45"/>
      <c r="AO7" s="51"/>
      <c r="AP7" s="40"/>
      <c r="AQ7" s="40"/>
      <c r="AR7" s="42"/>
    </row>
    <row r="8" spans="1:44" ht="16.5" customHeigh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30"/>
      <c r="O8" s="30"/>
      <c r="P8" s="30"/>
      <c r="Q8" s="30"/>
      <c r="R8" s="30"/>
      <c r="S8" s="30"/>
      <c r="T8" s="30"/>
      <c r="U8" s="30"/>
      <c r="V8" s="30"/>
      <c r="W8" s="30"/>
      <c r="X8" s="29"/>
      <c r="Y8" s="30"/>
      <c r="Z8" s="30"/>
      <c r="AA8" s="30"/>
      <c r="AB8" s="30"/>
      <c r="AC8" s="30"/>
      <c r="AD8" s="29"/>
      <c r="AE8" s="30"/>
      <c r="AF8" s="30"/>
      <c r="AG8" s="30"/>
      <c r="AH8" s="29"/>
      <c r="AI8" s="30"/>
      <c r="AJ8" s="30"/>
      <c r="AK8" s="31"/>
      <c r="AL8" s="30"/>
      <c r="AM8" s="30"/>
      <c r="AN8" s="30"/>
      <c r="AO8" s="32"/>
      <c r="AP8" s="33"/>
      <c r="AQ8" s="33"/>
      <c r="AR8" s="34"/>
    </row>
    <row r="9" spans="1:44" ht="15.75" x14ac:dyDescent="0.25">
      <c r="A9" s="3" t="s">
        <v>4</v>
      </c>
      <c r="B9" s="4" t="s">
        <v>5</v>
      </c>
      <c r="C9" s="18" t="s">
        <v>6</v>
      </c>
      <c r="D9" s="18" t="s">
        <v>7</v>
      </c>
      <c r="E9" s="18" t="s">
        <v>5</v>
      </c>
      <c r="F9" s="18" t="s">
        <v>5</v>
      </c>
      <c r="G9" s="18"/>
      <c r="H9" s="18"/>
      <c r="I9" s="18"/>
      <c r="J9" s="18"/>
      <c r="K9" s="18"/>
      <c r="L9" s="18"/>
      <c r="M9" s="19">
        <v>0</v>
      </c>
      <c r="N9" s="19">
        <v>191375926.21000001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19">
        <v>92504218.049999997</v>
      </c>
      <c r="AF9" s="19">
        <v>0</v>
      </c>
      <c r="AG9" s="19">
        <v>0</v>
      </c>
      <c r="AH9" s="19">
        <v>92504218.049999997</v>
      </c>
      <c r="AI9" s="19">
        <v>-92504218.049999997</v>
      </c>
      <c r="AJ9" s="19">
        <v>0</v>
      </c>
      <c r="AK9" s="19">
        <f>N9-AE9</f>
        <v>98871708.160000011</v>
      </c>
      <c r="AL9" s="20">
        <v>0.48336392085435853</v>
      </c>
      <c r="AM9" s="19">
        <v>0</v>
      </c>
      <c r="AN9" s="20">
        <v>0</v>
      </c>
      <c r="AO9" s="19">
        <v>0</v>
      </c>
      <c r="AP9" s="15">
        <f>SUM(AP10:AP17)</f>
        <v>74562822.230000004</v>
      </c>
      <c r="AQ9" s="15">
        <f>AE9-AP9</f>
        <v>17941395.819999993</v>
      </c>
      <c r="AR9" s="21">
        <f>AE9/AP9</f>
        <v>1.2406212007997379</v>
      </c>
    </row>
    <row r="10" spans="1:44" ht="47.25" outlineLevel="1" x14ac:dyDescent="0.25">
      <c r="A10" s="7" t="s">
        <v>8</v>
      </c>
      <c r="B10" s="8" t="s">
        <v>5</v>
      </c>
      <c r="C10" s="22" t="s">
        <v>9</v>
      </c>
      <c r="D10" s="22" t="s">
        <v>7</v>
      </c>
      <c r="E10" s="22" t="s">
        <v>5</v>
      </c>
      <c r="F10" s="22" t="s">
        <v>5</v>
      </c>
      <c r="G10" s="22"/>
      <c r="H10" s="22"/>
      <c r="I10" s="22"/>
      <c r="J10" s="22"/>
      <c r="K10" s="22"/>
      <c r="L10" s="22"/>
      <c r="M10" s="23">
        <v>0</v>
      </c>
      <c r="N10" s="23">
        <v>3240030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2742209.59</v>
      </c>
      <c r="AF10" s="23">
        <v>0</v>
      </c>
      <c r="AG10" s="23">
        <v>0</v>
      </c>
      <c r="AH10" s="23">
        <v>2742209.59</v>
      </c>
      <c r="AI10" s="23">
        <v>-2742209.59</v>
      </c>
      <c r="AJ10" s="23">
        <v>0</v>
      </c>
      <c r="AK10" s="23">
        <f t="shared" ref="AK10:AK58" si="0">N10-AE10</f>
        <v>497820.41000000015</v>
      </c>
      <c r="AL10" s="24">
        <v>0.84635314796467931</v>
      </c>
      <c r="AM10" s="23">
        <v>0</v>
      </c>
      <c r="AN10" s="24">
        <v>0</v>
      </c>
      <c r="AO10" s="23">
        <v>0</v>
      </c>
      <c r="AP10" s="16">
        <v>1142328.1000000001</v>
      </c>
      <c r="AQ10" s="16">
        <f t="shared" ref="AQ10:AQ58" si="1">AE10-AP10</f>
        <v>1599881.4899999998</v>
      </c>
      <c r="AR10" s="25">
        <f t="shared" ref="AR10:AR58" si="2">AE10/AP10</f>
        <v>2.4005446333675935</v>
      </c>
    </row>
    <row r="11" spans="1:44" ht="63" outlineLevel="1" x14ac:dyDescent="0.25">
      <c r="A11" s="7" t="s">
        <v>10</v>
      </c>
      <c r="B11" s="8" t="s">
        <v>5</v>
      </c>
      <c r="C11" s="22" t="s">
        <v>11</v>
      </c>
      <c r="D11" s="22" t="s">
        <v>7</v>
      </c>
      <c r="E11" s="22" t="s">
        <v>5</v>
      </c>
      <c r="F11" s="22" t="s">
        <v>5</v>
      </c>
      <c r="G11" s="22"/>
      <c r="H11" s="22"/>
      <c r="I11" s="22"/>
      <c r="J11" s="22"/>
      <c r="K11" s="22"/>
      <c r="L11" s="22"/>
      <c r="M11" s="23">
        <v>0</v>
      </c>
      <c r="N11" s="23">
        <v>2609100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1129518.47</v>
      </c>
      <c r="AF11" s="23">
        <v>0</v>
      </c>
      <c r="AG11" s="23">
        <v>0</v>
      </c>
      <c r="AH11" s="23">
        <v>1129518.47</v>
      </c>
      <c r="AI11" s="23">
        <v>-1129518.47</v>
      </c>
      <c r="AJ11" s="23">
        <v>0</v>
      </c>
      <c r="AK11" s="23">
        <f t="shared" si="0"/>
        <v>1479581.53</v>
      </c>
      <c r="AL11" s="24">
        <v>0.43291497834502318</v>
      </c>
      <c r="AM11" s="23">
        <v>0</v>
      </c>
      <c r="AN11" s="24">
        <v>0</v>
      </c>
      <c r="AO11" s="23">
        <v>0</v>
      </c>
      <c r="AP11" s="16">
        <v>1181744.26</v>
      </c>
      <c r="AQ11" s="16">
        <f t="shared" si="1"/>
        <v>-52225.790000000037</v>
      </c>
      <c r="AR11" s="25">
        <f t="shared" si="2"/>
        <v>0.95580618263379591</v>
      </c>
    </row>
    <row r="12" spans="1:44" ht="63" outlineLevel="1" x14ac:dyDescent="0.25">
      <c r="A12" s="7" t="s">
        <v>12</v>
      </c>
      <c r="B12" s="8" t="s">
        <v>5</v>
      </c>
      <c r="C12" s="22" t="s">
        <v>13</v>
      </c>
      <c r="D12" s="22" t="s">
        <v>7</v>
      </c>
      <c r="E12" s="22" t="s">
        <v>5</v>
      </c>
      <c r="F12" s="22" t="s">
        <v>5</v>
      </c>
      <c r="G12" s="22"/>
      <c r="H12" s="22"/>
      <c r="I12" s="22"/>
      <c r="J12" s="22"/>
      <c r="K12" s="22"/>
      <c r="L12" s="22"/>
      <c r="M12" s="23">
        <v>0</v>
      </c>
      <c r="N12" s="23">
        <v>82368563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41512138.189999998</v>
      </c>
      <c r="AF12" s="23">
        <v>0</v>
      </c>
      <c r="AG12" s="23">
        <v>0</v>
      </c>
      <c r="AH12" s="23">
        <v>41512138.189999998</v>
      </c>
      <c r="AI12" s="23">
        <v>-41512138.189999998</v>
      </c>
      <c r="AJ12" s="23">
        <v>0</v>
      </c>
      <c r="AK12" s="23">
        <f t="shared" si="0"/>
        <v>40856424.810000002</v>
      </c>
      <c r="AL12" s="24">
        <v>0.50398036190093543</v>
      </c>
      <c r="AM12" s="23">
        <v>0</v>
      </c>
      <c r="AN12" s="24">
        <v>0</v>
      </c>
      <c r="AO12" s="23">
        <v>0</v>
      </c>
      <c r="AP12" s="16">
        <v>33385306.649999999</v>
      </c>
      <c r="AQ12" s="16">
        <f t="shared" si="1"/>
        <v>8126831.5399999991</v>
      </c>
      <c r="AR12" s="25">
        <f t="shared" si="2"/>
        <v>1.2434253974420211</v>
      </c>
    </row>
    <row r="13" spans="1:44" ht="15.75" outlineLevel="1" x14ac:dyDescent="0.25">
      <c r="A13" s="7" t="s">
        <v>14</v>
      </c>
      <c r="B13" s="8" t="s">
        <v>5</v>
      </c>
      <c r="C13" s="22" t="s">
        <v>15</v>
      </c>
      <c r="D13" s="22" t="s">
        <v>7</v>
      </c>
      <c r="E13" s="22" t="s">
        <v>5</v>
      </c>
      <c r="F13" s="22" t="s">
        <v>5</v>
      </c>
      <c r="G13" s="22"/>
      <c r="H13" s="22"/>
      <c r="I13" s="22"/>
      <c r="J13" s="22"/>
      <c r="K13" s="22"/>
      <c r="L13" s="22"/>
      <c r="M13" s="23">
        <v>0</v>
      </c>
      <c r="N13" s="23">
        <v>15699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f t="shared" si="0"/>
        <v>15699</v>
      </c>
      <c r="AL13" s="24">
        <v>0</v>
      </c>
      <c r="AM13" s="23">
        <v>0</v>
      </c>
      <c r="AN13" s="24">
        <v>0</v>
      </c>
      <c r="AO13" s="23">
        <v>0</v>
      </c>
      <c r="AP13" s="16">
        <v>0</v>
      </c>
      <c r="AQ13" s="16">
        <f t="shared" si="1"/>
        <v>0</v>
      </c>
      <c r="AR13" s="25"/>
    </row>
    <row r="14" spans="1:44" ht="47.25" outlineLevel="1" x14ac:dyDescent="0.25">
      <c r="A14" s="7" t="s">
        <v>16</v>
      </c>
      <c r="B14" s="8" t="s">
        <v>5</v>
      </c>
      <c r="C14" s="22" t="s">
        <v>17</v>
      </c>
      <c r="D14" s="22" t="s">
        <v>7</v>
      </c>
      <c r="E14" s="22" t="s">
        <v>5</v>
      </c>
      <c r="F14" s="22" t="s">
        <v>5</v>
      </c>
      <c r="G14" s="22"/>
      <c r="H14" s="22"/>
      <c r="I14" s="22"/>
      <c r="J14" s="22"/>
      <c r="K14" s="22"/>
      <c r="L14" s="22"/>
      <c r="M14" s="23">
        <v>0</v>
      </c>
      <c r="N14" s="23">
        <v>13622320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6405671.8799999999</v>
      </c>
      <c r="AF14" s="23">
        <v>0</v>
      </c>
      <c r="AG14" s="23">
        <v>0</v>
      </c>
      <c r="AH14" s="23">
        <v>6405671.8799999999</v>
      </c>
      <c r="AI14" s="23">
        <v>-6405671.8799999999</v>
      </c>
      <c r="AJ14" s="23">
        <v>0</v>
      </c>
      <c r="AK14" s="23">
        <f t="shared" si="0"/>
        <v>7216648.1200000001</v>
      </c>
      <c r="AL14" s="24">
        <v>0.47023354905772291</v>
      </c>
      <c r="AM14" s="23">
        <v>0</v>
      </c>
      <c r="AN14" s="24">
        <v>0</v>
      </c>
      <c r="AO14" s="23">
        <v>0</v>
      </c>
      <c r="AP14" s="16">
        <v>5250573.21</v>
      </c>
      <c r="AQ14" s="16">
        <f t="shared" si="1"/>
        <v>1155098.67</v>
      </c>
      <c r="AR14" s="25">
        <f t="shared" si="2"/>
        <v>1.219994774627664</v>
      </c>
    </row>
    <row r="15" spans="1:44" ht="15.75" outlineLevel="1" x14ac:dyDescent="0.25">
      <c r="A15" s="7" t="s">
        <v>18</v>
      </c>
      <c r="B15" s="8" t="s">
        <v>5</v>
      </c>
      <c r="C15" s="22" t="s">
        <v>19</v>
      </c>
      <c r="D15" s="22" t="s">
        <v>7</v>
      </c>
      <c r="E15" s="22" t="s">
        <v>5</v>
      </c>
      <c r="F15" s="22" t="s">
        <v>5</v>
      </c>
      <c r="G15" s="22"/>
      <c r="H15" s="22"/>
      <c r="I15" s="22"/>
      <c r="J15" s="22"/>
      <c r="K15" s="22"/>
      <c r="L15" s="22"/>
      <c r="M15" s="23">
        <v>0</v>
      </c>
      <c r="N15" s="23">
        <v>9150589.9000000004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f t="shared" si="0"/>
        <v>9150589.9000000004</v>
      </c>
      <c r="AL15" s="24">
        <v>0</v>
      </c>
      <c r="AM15" s="23">
        <v>0</v>
      </c>
      <c r="AN15" s="24">
        <v>0</v>
      </c>
      <c r="AO15" s="23">
        <v>0</v>
      </c>
      <c r="AP15" s="16">
        <v>0</v>
      </c>
      <c r="AQ15" s="16">
        <f t="shared" si="1"/>
        <v>0</v>
      </c>
      <c r="AR15" s="25" t="s">
        <v>113</v>
      </c>
    </row>
    <row r="16" spans="1:44" ht="15.75" outlineLevel="1" x14ac:dyDescent="0.25">
      <c r="A16" s="7" t="s">
        <v>20</v>
      </c>
      <c r="B16" s="8" t="s">
        <v>5</v>
      </c>
      <c r="C16" s="22" t="s">
        <v>21</v>
      </c>
      <c r="D16" s="22" t="s">
        <v>7</v>
      </c>
      <c r="E16" s="22" t="s">
        <v>5</v>
      </c>
      <c r="F16" s="22" t="s">
        <v>5</v>
      </c>
      <c r="G16" s="22"/>
      <c r="H16" s="22"/>
      <c r="I16" s="22"/>
      <c r="J16" s="22"/>
      <c r="K16" s="22"/>
      <c r="L16" s="22"/>
      <c r="M16" s="23">
        <v>0</v>
      </c>
      <c r="N16" s="23">
        <v>80369624.310000002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40714679.920000002</v>
      </c>
      <c r="AF16" s="23">
        <v>0</v>
      </c>
      <c r="AG16" s="23">
        <v>0</v>
      </c>
      <c r="AH16" s="23">
        <v>40714679.920000002</v>
      </c>
      <c r="AI16" s="23">
        <v>-40714679.920000002</v>
      </c>
      <c r="AJ16" s="23">
        <v>0</v>
      </c>
      <c r="AK16" s="23">
        <f t="shared" si="0"/>
        <v>39654944.390000001</v>
      </c>
      <c r="AL16" s="24">
        <v>0.50659288592610818</v>
      </c>
      <c r="AM16" s="23">
        <v>0</v>
      </c>
      <c r="AN16" s="24">
        <v>0</v>
      </c>
      <c r="AO16" s="23">
        <v>0</v>
      </c>
      <c r="AP16" s="16">
        <v>33193788.710000001</v>
      </c>
      <c r="AQ16" s="16">
        <f t="shared" si="1"/>
        <v>7520891.2100000009</v>
      </c>
      <c r="AR16" s="25">
        <f t="shared" si="2"/>
        <v>1.2265752570671227</v>
      </c>
    </row>
    <row r="17" spans="1:44" ht="15.75" x14ac:dyDescent="0.25">
      <c r="A17" s="3" t="s">
        <v>22</v>
      </c>
      <c r="B17" s="4" t="s">
        <v>5</v>
      </c>
      <c r="C17" s="18" t="s">
        <v>23</v>
      </c>
      <c r="D17" s="18" t="s">
        <v>7</v>
      </c>
      <c r="E17" s="18" t="s">
        <v>5</v>
      </c>
      <c r="F17" s="18" t="s">
        <v>5</v>
      </c>
      <c r="G17" s="18"/>
      <c r="H17" s="18"/>
      <c r="I17" s="18"/>
      <c r="J17" s="18"/>
      <c r="K17" s="18"/>
      <c r="L17" s="18"/>
      <c r="M17" s="19">
        <v>0</v>
      </c>
      <c r="N17" s="19">
        <v>1373983.16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433482.86</v>
      </c>
      <c r="AF17" s="19">
        <v>0</v>
      </c>
      <c r="AG17" s="19">
        <v>0</v>
      </c>
      <c r="AH17" s="19">
        <v>433482.86</v>
      </c>
      <c r="AI17" s="19">
        <v>-433482.86</v>
      </c>
      <c r="AJ17" s="19">
        <v>0</v>
      </c>
      <c r="AK17" s="19">
        <f t="shared" si="0"/>
        <v>940500.29999999993</v>
      </c>
      <c r="AL17" s="20">
        <v>0.31549357562722968</v>
      </c>
      <c r="AM17" s="19">
        <v>0</v>
      </c>
      <c r="AN17" s="20">
        <v>0</v>
      </c>
      <c r="AO17" s="19">
        <v>0</v>
      </c>
      <c r="AP17" s="15">
        <f>AP18</f>
        <v>409081.3</v>
      </c>
      <c r="AQ17" s="15">
        <f t="shared" si="1"/>
        <v>24401.559999999998</v>
      </c>
      <c r="AR17" s="21">
        <f t="shared" si="2"/>
        <v>1.0596496588819875</v>
      </c>
    </row>
    <row r="18" spans="1:44" ht="15.75" outlineLevel="1" x14ac:dyDescent="0.25">
      <c r="A18" s="7" t="s">
        <v>24</v>
      </c>
      <c r="B18" s="8" t="s">
        <v>5</v>
      </c>
      <c r="C18" s="22" t="s">
        <v>25</v>
      </c>
      <c r="D18" s="22" t="s">
        <v>7</v>
      </c>
      <c r="E18" s="22" t="s">
        <v>5</v>
      </c>
      <c r="F18" s="22" t="s">
        <v>5</v>
      </c>
      <c r="G18" s="22"/>
      <c r="H18" s="22"/>
      <c r="I18" s="22"/>
      <c r="J18" s="22"/>
      <c r="K18" s="22"/>
      <c r="L18" s="22"/>
      <c r="M18" s="23">
        <v>0</v>
      </c>
      <c r="N18" s="23">
        <v>1373983.16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433482.86</v>
      </c>
      <c r="AF18" s="23">
        <v>0</v>
      </c>
      <c r="AG18" s="23">
        <v>0</v>
      </c>
      <c r="AH18" s="23">
        <v>433482.86</v>
      </c>
      <c r="AI18" s="23">
        <v>-433482.86</v>
      </c>
      <c r="AJ18" s="23">
        <v>0</v>
      </c>
      <c r="AK18" s="23">
        <f t="shared" si="0"/>
        <v>940500.29999999993</v>
      </c>
      <c r="AL18" s="24">
        <v>0.31549357562722968</v>
      </c>
      <c r="AM18" s="23">
        <v>0</v>
      </c>
      <c r="AN18" s="24">
        <v>0</v>
      </c>
      <c r="AO18" s="23">
        <v>0</v>
      </c>
      <c r="AP18" s="16">
        <v>409081.3</v>
      </c>
      <c r="AQ18" s="16">
        <f t="shared" si="1"/>
        <v>24401.559999999998</v>
      </c>
      <c r="AR18" s="25">
        <f t="shared" si="2"/>
        <v>1.0596496588819875</v>
      </c>
    </row>
    <row r="19" spans="1:44" ht="47.25" x14ac:dyDescent="0.25">
      <c r="A19" s="3" t="s">
        <v>26</v>
      </c>
      <c r="B19" s="4" t="s">
        <v>5</v>
      </c>
      <c r="C19" s="18" t="s">
        <v>27</v>
      </c>
      <c r="D19" s="18" t="s">
        <v>7</v>
      </c>
      <c r="E19" s="18" t="s">
        <v>5</v>
      </c>
      <c r="F19" s="18" t="s">
        <v>5</v>
      </c>
      <c r="G19" s="18"/>
      <c r="H19" s="18"/>
      <c r="I19" s="18"/>
      <c r="J19" s="18"/>
      <c r="K19" s="18"/>
      <c r="L19" s="18"/>
      <c r="M19" s="19">
        <v>0</v>
      </c>
      <c r="N19" s="19">
        <v>5388006.1200000001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1516955.13</v>
      </c>
      <c r="AF19" s="19">
        <v>0</v>
      </c>
      <c r="AG19" s="19">
        <v>0</v>
      </c>
      <c r="AH19" s="19">
        <v>1516955.13</v>
      </c>
      <c r="AI19" s="19">
        <v>-1516955.13</v>
      </c>
      <c r="AJ19" s="19">
        <v>0</v>
      </c>
      <c r="AK19" s="19">
        <f t="shared" si="0"/>
        <v>3871050.99</v>
      </c>
      <c r="AL19" s="20">
        <v>0.28154294858150608</v>
      </c>
      <c r="AM19" s="19">
        <v>0</v>
      </c>
      <c r="AN19" s="20">
        <v>0</v>
      </c>
      <c r="AO19" s="19">
        <v>0</v>
      </c>
      <c r="AP19" s="15">
        <f>AP20</f>
        <v>322079.75</v>
      </c>
      <c r="AQ19" s="15">
        <f t="shared" si="1"/>
        <v>1194875.3799999999</v>
      </c>
      <c r="AR19" s="25">
        <f t="shared" si="2"/>
        <v>4.7098742780320713</v>
      </c>
    </row>
    <row r="20" spans="1:44" ht="47.25" outlineLevel="1" x14ac:dyDescent="0.25">
      <c r="A20" s="7" t="s">
        <v>28</v>
      </c>
      <c r="B20" s="8" t="s">
        <v>5</v>
      </c>
      <c r="C20" s="22" t="s">
        <v>29</v>
      </c>
      <c r="D20" s="22" t="s">
        <v>7</v>
      </c>
      <c r="E20" s="22" t="s">
        <v>5</v>
      </c>
      <c r="F20" s="22" t="s">
        <v>5</v>
      </c>
      <c r="G20" s="22"/>
      <c r="H20" s="22"/>
      <c r="I20" s="22"/>
      <c r="J20" s="22"/>
      <c r="K20" s="22"/>
      <c r="L20" s="22"/>
      <c r="M20" s="23">
        <v>0</v>
      </c>
      <c r="N20" s="23">
        <v>4797921.8600000003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1125504.1299999999</v>
      </c>
      <c r="AF20" s="23">
        <v>0</v>
      </c>
      <c r="AG20" s="23">
        <v>0</v>
      </c>
      <c r="AH20" s="23">
        <v>1125504.1299999999</v>
      </c>
      <c r="AI20" s="23">
        <v>-1125504.1299999999</v>
      </c>
      <c r="AJ20" s="23">
        <v>0</v>
      </c>
      <c r="AK20" s="23">
        <f t="shared" si="0"/>
        <v>3672417.7300000004</v>
      </c>
      <c r="AL20" s="24">
        <v>0.23458158820452318</v>
      </c>
      <c r="AM20" s="23">
        <v>0</v>
      </c>
      <c r="AN20" s="24">
        <v>0</v>
      </c>
      <c r="AO20" s="23">
        <v>0</v>
      </c>
      <c r="AP20" s="16">
        <v>322079.75</v>
      </c>
      <c r="AQ20" s="16">
        <f t="shared" si="1"/>
        <v>803424.37999999989</v>
      </c>
      <c r="AR20" s="25">
        <f t="shared" si="2"/>
        <v>3.494488958091901</v>
      </c>
    </row>
    <row r="21" spans="1:44" ht="47.25" outlineLevel="1" x14ac:dyDescent="0.25">
      <c r="A21" s="7" t="s">
        <v>30</v>
      </c>
      <c r="B21" s="8" t="s">
        <v>5</v>
      </c>
      <c r="C21" s="22" t="s">
        <v>31</v>
      </c>
      <c r="D21" s="22" t="s">
        <v>7</v>
      </c>
      <c r="E21" s="22" t="s">
        <v>5</v>
      </c>
      <c r="F21" s="22" t="s">
        <v>5</v>
      </c>
      <c r="G21" s="22"/>
      <c r="H21" s="22"/>
      <c r="I21" s="22"/>
      <c r="J21" s="22"/>
      <c r="K21" s="22"/>
      <c r="L21" s="22"/>
      <c r="M21" s="23">
        <v>0</v>
      </c>
      <c r="N21" s="23">
        <v>590084.26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391451</v>
      </c>
      <c r="AF21" s="23">
        <v>0</v>
      </c>
      <c r="AG21" s="23">
        <v>0</v>
      </c>
      <c r="AH21" s="23">
        <v>391451</v>
      </c>
      <c r="AI21" s="23">
        <v>-391451</v>
      </c>
      <c r="AJ21" s="23">
        <v>0</v>
      </c>
      <c r="AK21" s="23">
        <f t="shared" si="0"/>
        <v>198633.26</v>
      </c>
      <c r="AL21" s="24">
        <v>0.66338153130876598</v>
      </c>
      <c r="AM21" s="23">
        <v>0</v>
      </c>
      <c r="AN21" s="24">
        <v>0</v>
      </c>
      <c r="AO21" s="23">
        <v>0</v>
      </c>
      <c r="AP21" s="15">
        <v>0</v>
      </c>
      <c r="AQ21" s="15">
        <f t="shared" si="1"/>
        <v>391451</v>
      </c>
      <c r="AR21" s="25"/>
    </row>
    <row r="22" spans="1:44" ht="15.75" x14ac:dyDescent="0.25">
      <c r="A22" s="3" t="s">
        <v>32</v>
      </c>
      <c r="B22" s="4" t="s">
        <v>5</v>
      </c>
      <c r="C22" s="18" t="s">
        <v>33</v>
      </c>
      <c r="D22" s="18" t="s">
        <v>7</v>
      </c>
      <c r="E22" s="18" t="s">
        <v>5</v>
      </c>
      <c r="F22" s="18" t="s">
        <v>5</v>
      </c>
      <c r="G22" s="18"/>
      <c r="H22" s="18"/>
      <c r="I22" s="18"/>
      <c r="J22" s="18"/>
      <c r="K22" s="18"/>
      <c r="L22" s="18"/>
      <c r="M22" s="19">
        <v>0</v>
      </c>
      <c r="N22" s="19">
        <v>115985566.06999999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20004931.670000002</v>
      </c>
      <c r="AF22" s="19">
        <v>0</v>
      </c>
      <c r="AG22" s="19">
        <v>0</v>
      </c>
      <c r="AH22" s="19">
        <v>20004931.670000002</v>
      </c>
      <c r="AI22" s="19">
        <v>-20004931.670000002</v>
      </c>
      <c r="AJ22" s="19">
        <v>0</v>
      </c>
      <c r="AK22" s="19">
        <f t="shared" si="0"/>
        <v>95980634.399999991</v>
      </c>
      <c r="AL22" s="20">
        <v>0.17247776898313844</v>
      </c>
      <c r="AM22" s="19">
        <v>0</v>
      </c>
      <c r="AN22" s="20">
        <v>0</v>
      </c>
      <c r="AO22" s="19">
        <v>0</v>
      </c>
      <c r="AP22" s="15">
        <f>SUM(AP23:AP28)</f>
        <v>30422142.810000002</v>
      </c>
      <c r="AQ22" s="15">
        <f t="shared" si="1"/>
        <v>-10417211.140000001</v>
      </c>
      <c r="AR22" s="21">
        <f t="shared" si="2"/>
        <v>0.65757799491442204</v>
      </c>
    </row>
    <row r="23" spans="1:44" ht="15.75" outlineLevel="1" x14ac:dyDescent="0.25">
      <c r="A23" s="7" t="s">
        <v>34</v>
      </c>
      <c r="B23" s="8" t="s">
        <v>5</v>
      </c>
      <c r="C23" s="22" t="s">
        <v>35</v>
      </c>
      <c r="D23" s="22" t="s">
        <v>7</v>
      </c>
      <c r="E23" s="22" t="s">
        <v>5</v>
      </c>
      <c r="F23" s="22" t="s">
        <v>5</v>
      </c>
      <c r="G23" s="22"/>
      <c r="H23" s="22"/>
      <c r="I23" s="22"/>
      <c r="J23" s="22"/>
      <c r="K23" s="22"/>
      <c r="L23" s="22"/>
      <c r="M23" s="23">
        <v>0</v>
      </c>
      <c r="N23" s="23">
        <v>6546194.5099999998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f t="shared" si="0"/>
        <v>6546194.5099999998</v>
      </c>
      <c r="AL23" s="24">
        <v>0</v>
      </c>
      <c r="AM23" s="23">
        <v>0</v>
      </c>
      <c r="AN23" s="24">
        <v>0</v>
      </c>
      <c r="AO23" s="23">
        <v>0</v>
      </c>
      <c r="AP23" s="16">
        <v>1091009.76</v>
      </c>
      <c r="AQ23" s="16">
        <f t="shared" si="1"/>
        <v>-1091009.76</v>
      </c>
      <c r="AR23" s="25">
        <f t="shared" si="2"/>
        <v>0</v>
      </c>
    </row>
    <row r="24" spans="1:44" ht="15.75" outlineLevel="1" x14ac:dyDescent="0.25">
      <c r="A24" s="7" t="s">
        <v>36</v>
      </c>
      <c r="B24" s="8" t="s">
        <v>5</v>
      </c>
      <c r="C24" s="22" t="s">
        <v>37</v>
      </c>
      <c r="D24" s="22" t="s">
        <v>7</v>
      </c>
      <c r="E24" s="22" t="s">
        <v>5</v>
      </c>
      <c r="F24" s="22" t="s">
        <v>5</v>
      </c>
      <c r="G24" s="22"/>
      <c r="H24" s="22"/>
      <c r="I24" s="22"/>
      <c r="J24" s="22"/>
      <c r="K24" s="22"/>
      <c r="L24" s="22"/>
      <c r="M24" s="23">
        <v>0</v>
      </c>
      <c r="N24" s="23">
        <v>600000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f t="shared" si="0"/>
        <v>600000</v>
      </c>
      <c r="AL24" s="24">
        <v>0</v>
      </c>
      <c r="AM24" s="23">
        <v>0</v>
      </c>
      <c r="AN24" s="24">
        <v>0</v>
      </c>
      <c r="AO24" s="23">
        <v>0</v>
      </c>
      <c r="AP24" s="26">
        <v>0</v>
      </c>
      <c r="AQ24" s="26">
        <f t="shared" si="1"/>
        <v>0</v>
      </c>
      <c r="AR24" s="25"/>
    </row>
    <row r="25" spans="1:44" ht="15.75" outlineLevel="1" x14ac:dyDescent="0.25">
      <c r="A25" s="7" t="s">
        <v>38</v>
      </c>
      <c r="B25" s="8" t="s">
        <v>5</v>
      </c>
      <c r="C25" s="22" t="s">
        <v>39</v>
      </c>
      <c r="D25" s="22" t="s">
        <v>7</v>
      </c>
      <c r="E25" s="22" t="s">
        <v>5</v>
      </c>
      <c r="F25" s="22" t="s">
        <v>5</v>
      </c>
      <c r="G25" s="22"/>
      <c r="H25" s="22"/>
      <c r="I25" s="22"/>
      <c r="J25" s="22"/>
      <c r="K25" s="22"/>
      <c r="L25" s="22"/>
      <c r="M25" s="23">
        <v>0</v>
      </c>
      <c r="N25" s="23">
        <v>12178665.380000001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4726326.6399999997</v>
      </c>
      <c r="AF25" s="23">
        <v>0</v>
      </c>
      <c r="AG25" s="23">
        <v>0</v>
      </c>
      <c r="AH25" s="23">
        <v>4726326.6399999997</v>
      </c>
      <c r="AI25" s="23">
        <v>-4726326.6399999997</v>
      </c>
      <c r="AJ25" s="23">
        <v>0</v>
      </c>
      <c r="AK25" s="23">
        <f t="shared" si="0"/>
        <v>7452338.7400000012</v>
      </c>
      <c r="AL25" s="24">
        <v>0.38808247804900275</v>
      </c>
      <c r="AM25" s="23">
        <v>0</v>
      </c>
      <c r="AN25" s="24">
        <v>0</v>
      </c>
      <c r="AO25" s="23">
        <v>0</v>
      </c>
      <c r="AP25" s="16">
        <v>1317965.29</v>
      </c>
      <c r="AQ25" s="16">
        <f t="shared" si="1"/>
        <v>3408361.3499999996</v>
      </c>
      <c r="AR25" s="25">
        <f t="shared" si="2"/>
        <v>3.5860782342758051</v>
      </c>
    </row>
    <row r="26" spans="1:44" ht="15.75" outlineLevel="1" x14ac:dyDescent="0.25">
      <c r="A26" s="7" t="s">
        <v>40</v>
      </c>
      <c r="B26" s="8" t="s">
        <v>5</v>
      </c>
      <c r="C26" s="22" t="s">
        <v>41</v>
      </c>
      <c r="D26" s="22" t="s">
        <v>7</v>
      </c>
      <c r="E26" s="22" t="s">
        <v>5</v>
      </c>
      <c r="F26" s="22" t="s">
        <v>5</v>
      </c>
      <c r="G26" s="22"/>
      <c r="H26" s="22"/>
      <c r="I26" s="22"/>
      <c r="J26" s="22"/>
      <c r="K26" s="22"/>
      <c r="L26" s="22"/>
      <c r="M26" s="23">
        <v>0</v>
      </c>
      <c r="N26" s="23">
        <v>69654578.329999998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15029847.029999999</v>
      </c>
      <c r="AF26" s="23">
        <v>0</v>
      </c>
      <c r="AG26" s="23">
        <v>0</v>
      </c>
      <c r="AH26" s="23">
        <v>15029847.029999999</v>
      </c>
      <c r="AI26" s="23">
        <v>-15029847.029999999</v>
      </c>
      <c r="AJ26" s="23">
        <v>0</v>
      </c>
      <c r="AK26" s="23">
        <f t="shared" si="0"/>
        <v>54624731.299999997</v>
      </c>
      <c r="AL26" s="24">
        <v>0.21577687196372983</v>
      </c>
      <c r="AM26" s="23">
        <v>0</v>
      </c>
      <c r="AN26" s="24">
        <v>0</v>
      </c>
      <c r="AO26" s="23">
        <v>0</v>
      </c>
      <c r="AP26" s="16">
        <v>28013167.760000002</v>
      </c>
      <c r="AQ26" s="16">
        <f t="shared" si="1"/>
        <v>-12983320.730000002</v>
      </c>
      <c r="AR26" s="25">
        <f t="shared" si="2"/>
        <v>0.5365279342474476</v>
      </c>
    </row>
    <row r="27" spans="1:44" ht="15.75" outlineLevel="1" x14ac:dyDescent="0.25">
      <c r="A27" s="7" t="s">
        <v>42</v>
      </c>
      <c r="B27" s="8" t="s">
        <v>5</v>
      </c>
      <c r="C27" s="22" t="s">
        <v>43</v>
      </c>
      <c r="D27" s="22" t="s">
        <v>7</v>
      </c>
      <c r="E27" s="22" t="s">
        <v>5</v>
      </c>
      <c r="F27" s="22" t="s">
        <v>5</v>
      </c>
      <c r="G27" s="22"/>
      <c r="H27" s="22"/>
      <c r="I27" s="22"/>
      <c r="J27" s="22"/>
      <c r="K27" s="22"/>
      <c r="L27" s="22"/>
      <c r="M27" s="23">
        <v>0</v>
      </c>
      <c r="N27" s="23">
        <v>25150000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148773</v>
      </c>
      <c r="AF27" s="23">
        <v>0</v>
      </c>
      <c r="AG27" s="23">
        <v>0</v>
      </c>
      <c r="AH27" s="23">
        <v>148773</v>
      </c>
      <c r="AI27" s="23">
        <v>-148773</v>
      </c>
      <c r="AJ27" s="23">
        <v>0</v>
      </c>
      <c r="AK27" s="23">
        <f t="shared" si="0"/>
        <v>25001227</v>
      </c>
      <c r="AL27" s="24">
        <v>5.9154274353876738E-3</v>
      </c>
      <c r="AM27" s="23">
        <v>0</v>
      </c>
      <c r="AN27" s="24">
        <v>0</v>
      </c>
      <c r="AO27" s="23">
        <v>0</v>
      </c>
      <c r="AP27" s="26"/>
      <c r="AQ27" s="26">
        <f t="shared" si="1"/>
        <v>148773</v>
      </c>
      <c r="AR27" s="25" t="s">
        <v>113</v>
      </c>
    </row>
    <row r="28" spans="1:44" ht="31.5" outlineLevel="1" x14ac:dyDescent="0.25">
      <c r="A28" s="7" t="s">
        <v>44</v>
      </c>
      <c r="B28" s="8" t="s">
        <v>5</v>
      </c>
      <c r="C28" s="22" t="s">
        <v>45</v>
      </c>
      <c r="D28" s="22" t="s">
        <v>7</v>
      </c>
      <c r="E28" s="22" t="s">
        <v>5</v>
      </c>
      <c r="F28" s="22" t="s">
        <v>5</v>
      </c>
      <c r="G28" s="22"/>
      <c r="H28" s="22"/>
      <c r="I28" s="22"/>
      <c r="J28" s="22"/>
      <c r="K28" s="22"/>
      <c r="L28" s="22"/>
      <c r="M28" s="23">
        <v>0</v>
      </c>
      <c r="N28" s="23">
        <v>1856127.85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99985</v>
      </c>
      <c r="AF28" s="23">
        <v>0</v>
      </c>
      <c r="AG28" s="23">
        <v>0</v>
      </c>
      <c r="AH28" s="23">
        <v>99985</v>
      </c>
      <c r="AI28" s="23">
        <v>-99985</v>
      </c>
      <c r="AJ28" s="23">
        <v>0</v>
      </c>
      <c r="AK28" s="23">
        <f t="shared" si="0"/>
        <v>1756142.85</v>
      </c>
      <c r="AL28" s="24">
        <v>5.3867517800565298E-2</v>
      </c>
      <c r="AM28" s="23">
        <v>0</v>
      </c>
      <c r="AN28" s="24">
        <v>0</v>
      </c>
      <c r="AO28" s="23">
        <v>0</v>
      </c>
      <c r="AP28" s="16">
        <v>0</v>
      </c>
      <c r="AQ28" s="16">
        <f t="shared" si="1"/>
        <v>99985</v>
      </c>
      <c r="AR28" s="25" t="s">
        <v>113</v>
      </c>
    </row>
    <row r="29" spans="1:44" ht="31.5" x14ac:dyDescent="0.25">
      <c r="A29" s="3" t="s">
        <v>46</v>
      </c>
      <c r="B29" s="4" t="s">
        <v>5</v>
      </c>
      <c r="C29" s="18" t="s">
        <v>47</v>
      </c>
      <c r="D29" s="18" t="s">
        <v>7</v>
      </c>
      <c r="E29" s="18" t="s">
        <v>5</v>
      </c>
      <c r="F29" s="18" t="s">
        <v>5</v>
      </c>
      <c r="G29" s="18"/>
      <c r="H29" s="18"/>
      <c r="I29" s="18"/>
      <c r="J29" s="18"/>
      <c r="K29" s="18"/>
      <c r="L29" s="18"/>
      <c r="M29" s="19">
        <v>0</v>
      </c>
      <c r="N29" s="19">
        <v>278674070.41000003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21006325.48</v>
      </c>
      <c r="AF29" s="19">
        <v>0</v>
      </c>
      <c r="AG29" s="19">
        <v>0</v>
      </c>
      <c r="AH29" s="19">
        <v>21006325.48</v>
      </c>
      <c r="AI29" s="19">
        <v>-21006325.48</v>
      </c>
      <c r="AJ29" s="19">
        <v>0</v>
      </c>
      <c r="AK29" s="19">
        <f t="shared" si="0"/>
        <v>257667744.93000004</v>
      </c>
      <c r="AL29" s="20">
        <v>7.5379548047273953E-2</v>
      </c>
      <c r="AM29" s="19">
        <v>0</v>
      </c>
      <c r="AN29" s="20">
        <v>0</v>
      </c>
      <c r="AO29" s="19">
        <v>0</v>
      </c>
      <c r="AP29" s="15">
        <f>SUM(AP30:AP33)</f>
        <v>7285024.2000000002</v>
      </c>
      <c r="AQ29" s="15">
        <f t="shared" si="1"/>
        <v>13721301.280000001</v>
      </c>
      <c r="AR29" s="21">
        <f t="shared" si="2"/>
        <v>2.8834942621055397</v>
      </c>
    </row>
    <row r="30" spans="1:44" ht="15.75" outlineLevel="1" x14ac:dyDescent="0.25">
      <c r="A30" s="7" t="s">
        <v>48</v>
      </c>
      <c r="B30" s="8" t="s">
        <v>5</v>
      </c>
      <c r="C30" s="22" t="s">
        <v>49</v>
      </c>
      <c r="D30" s="22" t="s">
        <v>7</v>
      </c>
      <c r="E30" s="22" t="s">
        <v>5</v>
      </c>
      <c r="F30" s="22" t="s">
        <v>5</v>
      </c>
      <c r="G30" s="22"/>
      <c r="H30" s="22"/>
      <c r="I30" s="22"/>
      <c r="J30" s="22"/>
      <c r="K30" s="22"/>
      <c r="L30" s="22"/>
      <c r="M30" s="23">
        <v>0</v>
      </c>
      <c r="N30" s="23">
        <v>9550000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2648000.67</v>
      </c>
      <c r="AF30" s="23">
        <v>0</v>
      </c>
      <c r="AG30" s="23">
        <v>0</v>
      </c>
      <c r="AH30" s="23">
        <v>2648000.67</v>
      </c>
      <c r="AI30" s="23">
        <v>-2648000.67</v>
      </c>
      <c r="AJ30" s="23">
        <v>0</v>
      </c>
      <c r="AK30" s="23">
        <f t="shared" si="0"/>
        <v>6901999.3300000001</v>
      </c>
      <c r="AL30" s="24">
        <v>0.27727755706806284</v>
      </c>
      <c r="AM30" s="23">
        <v>0</v>
      </c>
      <c r="AN30" s="24">
        <v>0</v>
      </c>
      <c r="AO30" s="23">
        <v>0</v>
      </c>
      <c r="AP30" s="16">
        <v>1255887.58</v>
      </c>
      <c r="AQ30" s="16">
        <f t="shared" si="1"/>
        <v>1392113.0899999999</v>
      </c>
      <c r="AR30" s="25">
        <f t="shared" si="2"/>
        <v>2.1084695096674175</v>
      </c>
    </row>
    <row r="31" spans="1:44" ht="15.75" outlineLevel="1" x14ac:dyDescent="0.25">
      <c r="A31" s="7" t="s">
        <v>50</v>
      </c>
      <c r="B31" s="8" t="s">
        <v>5</v>
      </c>
      <c r="C31" s="22" t="s">
        <v>51</v>
      </c>
      <c r="D31" s="22" t="s">
        <v>7</v>
      </c>
      <c r="E31" s="22" t="s">
        <v>5</v>
      </c>
      <c r="F31" s="22" t="s">
        <v>5</v>
      </c>
      <c r="G31" s="22"/>
      <c r="H31" s="22"/>
      <c r="I31" s="22"/>
      <c r="J31" s="22"/>
      <c r="K31" s="22"/>
      <c r="L31" s="22"/>
      <c r="M31" s="23">
        <v>0</v>
      </c>
      <c r="N31" s="23">
        <v>222510440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9928987.1099999994</v>
      </c>
      <c r="AF31" s="23">
        <v>0</v>
      </c>
      <c r="AG31" s="23">
        <v>0</v>
      </c>
      <c r="AH31" s="23">
        <v>9928987.1099999994</v>
      </c>
      <c r="AI31" s="23">
        <v>-9928987.1099999994</v>
      </c>
      <c r="AJ31" s="23">
        <v>0</v>
      </c>
      <c r="AK31" s="23">
        <f t="shared" si="0"/>
        <v>212581452.88999999</v>
      </c>
      <c r="AL31" s="24">
        <v>4.4622567417510833E-2</v>
      </c>
      <c r="AM31" s="23">
        <v>0</v>
      </c>
      <c r="AN31" s="24">
        <v>0</v>
      </c>
      <c r="AO31" s="23">
        <v>0</v>
      </c>
      <c r="AP31" s="16">
        <v>759686.63</v>
      </c>
      <c r="AQ31" s="16">
        <f t="shared" si="1"/>
        <v>9169300.4799999986</v>
      </c>
      <c r="AR31" s="25">
        <f t="shared" si="2"/>
        <v>13.069845799444963</v>
      </c>
    </row>
    <row r="32" spans="1:44" ht="15.75" outlineLevel="1" x14ac:dyDescent="0.25">
      <c r="A32" s="7" t="s">
        <v>52</v>
      </c>
      <c r="B32" s="8" t="s">
        <v>5</v>
      </c>
      <c r="C32" s="22" t="s">
        <v>53</v>
      </c>
      <c r="D32" s="22" t="s">
        <v>7</v>
      </c>
      <c r="E32" s="22" t="s">
        <v>5</v>
      </c>
      <c r="F32" s="22" t="s">
        <v>5</v>
      </c>
      <c r="G32" s="22"/>
      <c r="H32" s="22"/>
      <c r="I32" s="22"/>
      <c r="J32" s="22"/>
      <c r="K32" s="22"/>
      <c r="L32" s="22"/>
      <c r="M32" s="23">
        <v>0</v>
      </c>
      <c r="N32" s="23">
        <v>46613371.149999999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8429208.0999999996</v>
      </c>
      <c r="AF32" s="23">
        <v>0</v>
      </c>
      <c r="AG32" s="23">
        <v>0</v>
      </c>
      <c r="AH32" s="23">
        <v>8429208.0999999996</v>
      </c>
      <c r="AI32" s="23">
        <v>-8429208.0999999996</v>
      </c>
      <c r="AJ32" s="23">
        <v>0</v>
      </c>
      <c r="AK32" s="23">
        <f t="shared" si="0"/>
        <v>38184163.049999997</v>
      </c>
      <c r="AL32" s="24">
        <v>0.18083240692622593</v>
      </c>
      <c r="AM32" s="23">
        <v>0</v>
      </c>
      <c r="AN32" s="24">
        <v>0</v>
      </c>
      <c r="AO32" s="23">
        <v>0</v>
      </c>
      <c r="AP32" s="16">
        <v>5269362.87</v>
      </c>
      <c r="AQ32" s="16">
        <f t="shared" si="1"/>
        <v>3159845.2299999995</v>
      </c>
      <c r="AR32" s="25">
        <f t="shared" si="2"/>
        <v>1.599663623089977</v>
      </c>
    </row>
    <row r="33" spans="1:44" ht="31.5" outlineLevel="1" x14ac:dyDescent="0.25">
      <c r="A33" s="7" t="s">
        <v>54</v>
      </c>
      <c r="B33" s="8" t="s">
        <v>5</v>
      </c>
      <c r="C33" s="22" t="s">
        <v>55</v>
      </c>
      <c r="D33" s="22" t="s">
        <v>7</v>
      </c>
      <c r="E33" s="22" t="s">
        <v>5</v>
      </c>
      <c r="F33" s="22" t="s">
        <v>5</v>
      </c>
      <c r="G33" s="22"/>
      <c r="H33" s="22"/>
      <c r="I33" s="22"/>
      <c r="J33" s="22"/>
      <c r="K33" s="22"/>
      <c r="L33" s="22"/>
      <c r="M33" s="23">
        <v>0</v>
      </c>
      <c r="N33" s="23">
        <v>259.26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129.6</v>
      </c>
      <c r="AF33" s="23">
        <v>0</v>
      </c>
      <c r="AG33" s="23">
        <v>0</v>
      </c>
      <c r="AH33" s="23">
        <v>129.6</v>
      </c>
      <c r="AI33" s="23">
        <v>-129.6</v>
      </c>
      <c r="AJ33" s="23">
        <v>0</v>
      </c>
      <c r="AK33" s="23">
        <f t="shared" si="0"/>
        <v>129.66</v>
      </c>
      <c r="AL33" s="24">
        <v>0.49988428604489704</v>
      </c>
      <c r="AM33" s="23">
        <v>0</v>
      </c>
      <c r="AN33" s="24">
        <v>0</v>
      </c>
      <c r="AO33" s="23">
        <v>0</v>
      </c>
      <c r="AP33" s="16">
        <v>87.12</v>
      </c>
      <c r="AQ33" s="16">
        <f t="shared" si="1"/>
        <v>42.47999999999999</v>
      </c>
      <c r="AR33" s="25">
        <f t="shared" si="2"/>
        <v>1.4876033057851239</v>
      </c>
    </row>
    <row r="34" spans="1:44" ht="15.75" x14ac:dyDescent="0.25">
      <c r="A34" s="3" t="s">
        <v>56</v>
      </c>
      <c r="B34" s="4" t="s">
        <v>5</v>
      </c>
      <c r="C34" s="18" t="s">
        <v>57</v>
      </c>
      <c r="D34" s="18" t="s">
        <v>7</v>
      </c>
      <c r="E34" s="18" t="s">
        <v>5</v>
      </c>
      <c r="F34" s="18" t="s">
        <v>5</v>
      </c>
      <c r="G34" s="18"/>
      <c r="H34" s="18"/>
      <c r="I34" s="18"/>
      <c r="J34" s="18"/>
      <c r="K34" s="18"/>
      <c r="L34" s="18"/>
      <c r="M34" s="19">
        <v>0</v>
      </c>
      <c r="N34" s="19">
        <v>1255000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9">
        <v>0</v>
      </c>
      <c r="AI34" s="19">
        <v>0</v>
      </c>
      <c r="AJ34" s="19">
        <v>0</v>
      </c>
      <c r="AK34" s="19">
        <f t="shared" si="0"/>
        <v>1255000</v>
      </c>
      <c r="AL34" s="20">
        <v>0</v>
      </c>
      <c r="AM34" s="19">
        <v>0</v>
      </c>
      <c r="AN34" s="20">
        <v>0</v>
      </c>
      <c r="AO34" s="19">
        <v>0</v>
      </c>
      <c r="AP34" s="15">
        <f>AP35</f>
        <v>0</v>
      </c>
      <c r="AQ34" s="15">
        <f t="shared" si="1"/>
        <v>0</v>
      </c>
      <c r="AR34" s="25" t="s">
        <v>113</v>
      </c>
    </row>
    <row r="35" spans="1:44" ht="31.5" outlineLevel="1" x14ac:dyDescent="0.25">
      <c r="A35" s="7" t="s">
        <v>58</v>
      </c>
      <c r="B35" s="8" t="s">
        <v>5</v>
      </c>
      <c r="C35" s="22" t="s">
        <v>59</v>
      </c>
      <c r="D35" s="22" t="s">
        <v>7</v>
      </c>
      <c r="E35" s="22" t="s">
        <v>5</v>
      </c>
      <c r="F35" s="22" t="s">
        <v>5</v>
      </c>
      <c r="G35" s="22"/>
      <c r="H35" s="22"/>
      <c r="I35" s="22"/>
      <c r="J35" s="22"/>
      <c r="K35" s="22"/>
      <c r="L35" s="22"/>
      <c r="M35" s="23">
        <v>0</v>
      </c>
      <c r="N35" s="23">
        <v>1255000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3">
        <v>0</v>
      </c>
      <c r="AK35" s="23">
        <f t="shared" si="0"/>
        <v>1255000</v>
      </c>
      <c r="AL35" s="24">
        <v>0</v>
      </c>
      <c r="AM35" s="23">
        <v>0</v>
      </c>
      <c r="AN35" s="24">
        <v>0</v>
      </c>
      <c r="AO35" s="23">
        <v>0</v>
      </c>
      <c r="AP35" s="16">
        <v>0</v>
      </c>
      <c r="AQ35" s="16">
        <f t="shared" si="1"/>
        <v>0</v>
      </c>
      <c r="AR35" s="25" t="s">
        <v>113</v>
      </c>
    </row>
    <row r="36" spans="1:44" ht="15.75" x14ac:dyDescent="0.25">
      <c r="A36" s="3" t="s">
        <v>60</v>
      </c>
      <c r="B36" s="4" t="s">
        <v>5</v>
      </c>
      <c r="C36" s="18" t="s">
        <v>61</v>
      </c>
      <c r="D36" s="18" t="s">
        <v>7</v>
      </c>
      <c r="E36" s="18" t="s">
        <v>5</v>
      </c>
      <c r="F36" s="18" t="s">
        <v>5</v>
      </c>
      <c r="G36" s="18"/>
      <c r="H36" s="18"/>
      <c r="I36" s="18"/>
      <c r="J36" s="18"/>
      <c r="K36" s="18"/>
      <c r="L36" s="18"/>
      <c r="M36" s="19">
        <v>0</v>
      </c>
      <c r="N36" s="19">
        <v>1012901189.89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501085845.93000001</v>
      </c>
      <c r="AF36" s="19">
        <v>0</v>
      </c>
      <c r="AG36" s="19">
        <v>0</v>
      </c>
      <c r="AH36" s="19">
        <v>501085845.93000001</v>
      </c>
      <c r="AI36" s="19">
        <v>-501085845.93000001</v>
      </c>
      <c r="AJ36" s="19">
        <v>0</v>
      </c>
      <c r="AK36" s="19">
        <f t="shared" si="0"/>
        <v>511815343.95999998</v>
      </c>
      <c r="AL36" s="20">
        <v>0.49470358109108092</v>
      </c>
      <c r="AM36" s="19">
        <v>0</v>
      </c>
      <c r="AN36" s="20">
        <v>0</v>
      </c>
      <c r="AO36" s="19">
        <v>0</v>
      </c>
      <c r="AP36" s="15">
        <f>SUM(AP37:AP42)</f>
        <v>414855424.72999996</v>
      </c>
      <c r="AQ36" s="15">
        <f t="shared" si="1"/>
        <v>86230421.200000048</v>
      </c>
      <c r="AR36" s="21">
        <f t="shared" si="2"/>
        <v>1.2078565593209281</v>
      </c>
    </row>
    <row r="37" spans="1:44" ht="15.75" outlineLevel="1" x14ac:dyDescent="0.25">
      <c r="A37" s="7" t="s">
        <v>62</v>
      </c>
      <c r="B37" s="8" t="s">
        <v>5</v>
      </c>
      <c r="C37" s="22" t="s">
        <v>63</v>
      </c>
      <c r="D37" s="22" t="s">
        <v>7</v>
      </c>
      <c r="E37" s="22" t="s">
        <v>5</v>
      </c>
      <c r="F37" s="22" t="s">
        <v>5</v>
      </c>
      <c r="G37" s="22"/>
      <c r="H37" s="22"/>
      <c r="I37" s="22"/>
      <c r="J37" s="22"/>
      <c r="K37" s="22"/>
      <c r="L37" s="22"/>
      <c r="M37" s="23">
        <v>0</v>
      </c>
      <c r="N37" s="23">
        <v>202525905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99595729.230000004</v>
      </c>
      <c r="AF37" s="23">
        <v>0</v>
      </c>
      <c r="AG37" s="23">
        <v>0</v>
      </c>
      <c r="AH37" s="23">
        <v>99595729.230000004</v>
      </c>
      <c r="AI37" s="23">
        <v>-99595729.230000004</v>
      </c>
      <c r="AJ37" s="23">
        <v>0</v>
      </c>
      <c r="AK37" s="23">
        <f t="shared" si="0"/>
        <v>102930175.77</v>
      </c>
      <c r="AL37" s="24">
        <v>0.49176785177185112</v>
      </c>
      <c r="AM37" s="23">
        <v>0</v>
      </c>
      <c r="AN37" s="24">
        <v>0</v>
      </c>
      <c r="AO37" s="23">
        <v>0</v>
      </c>
      <c r="AP37" s="16">
        <v>86941338.709999993</v>
      </c>
      <c r="AQ37" s="16">
        <f t="shared" si="1"/>
        <v>12654390.520000011</v>
      </c>
      <c r="AR37" s="25">
        <f t="shared" si="2"/>
        <v>1.1455509048717294</v>
      </c>
    </row>
    <row r="38" spans="1:44" ht="15.75" outlineLevel="1" x14ac:dyDescent="0.25">
      <c r="A38" s="7" t="s">
        <v>64</v>
      </c>
      <c r="B38" s="8" t="s">
        <v>5</v>
      </c>
      <c r="C38" s="22" t="s">
        <v>65</v>
      </c>
      <c r="D38" s="22" t="s">
        <v>7</v>
      </c>
      <c r="E38" s="22" t="s">
        <v>5</v>
      </c>
      <c r="F38" s="22" t="s">
        <v>5</v>
      </c>
      <c r="G38" s="22"/>
      <c r="H38" s="22"/>
      <c r="I38" s="22"/>
      <c r="J38" s="22"/>
      <c r="K38" s="22"/>
      <c r="L38" s="22"/>
      <c r="M38" s="23">
        <v>0</v>
      </c>
      <c r="N38" s="23">
        <v>717629681.88999999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353985943.20999998</v>
      </c>
      <c r="AF38" s="23">
        <v>0</v>
      </c>
      <c r="AG38" s="23">
        <v>0</v>
      </c>
      <c r="AH38" s="23">
        <v>353985943.20999998</v>
      </c>
      <c r="AI38" s="23">
        <v>-353985943.20999998</v>
      </c>
      <c r="AJ38" s="23">
        <v>0</v>
      </c>
      <c r="AK38" s="23">
        <f t="shared" si="0"/>
        <v>363643738.68000001</v>
      </c>
      <c r="AL38" s="24">
        <v>0.49327104514088344</v>
      </c>
      <c r="AM38" s="23">
        <v>0</v>
      </c>
      <c r="AN38" s="24">
        <v>0</v>
      </c>
      <c r="AO38" s="23">
        <v>0</v>
      </c>
      <c r="AP38" s="16">
        <v>286730615.60000002</v>
      </c>
      <c r="AQ38" s="16">
        <f t="shared" si="1"/>
        <v>67255327.609999955</v>
      </c>
      <c r="AR38" s="25">
        <f t="shared" si="2"/>
        <v>1.2345592830024947</v>
      </c>
    </row>
    <row r="39" spans="1:44" ht="15.75" outlineLevel="1" x14ac:dyDescent="0.25">
      <c r="A39" s="7" t="s">
        <v>66</v>
      </c>
      <c r="B39" s="8" t="s">
        <v>5</v>
      </c>
      <c r="C39" s="22" t="s">
        <v>67</v>
      </c>
      <c r="D39" s="22" t="s">
        <v>7</v>
      </c>
      <c r="E39" s="22" t="s">
        <v>5</v>
      </c>
      <c r="F39" s="22" t="s">
        <v>5</v>
      </c>
      <c r="G39" s="22"/>
      <c r="H39" s="22"/>
      <c r="I39" s="22"/>
      <c r="J39" s="22"/>
      <c r="K39" s="22"/>
      <c r="L39" s="22"/>
      <c r="M39" s="23">
        <v>0</v>
      </c>
      <c r="N39" s="23">
        <v>48566980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26291257.190000001</v>
      </c>
      <c r="AF39" s="23">
        <v>0</v>
      </c>
      <c r="AG39" s="23">
        <v>0</v>
      </c>
      <c r="AH39" s="23">
        <v>26291257.190000001</v>
      </c>
      <c r="AI39" s="23">
        <v>-26291257.190000001</v>
      </c>
      <c r="AJ39" s="23">
        <v>0</v>
      </c>
      <c r="AK39" s="23">
        <f t="shared" si="0"/>
        <v>22275722.809999999</v>
      </c>
      <c r="AL39" s="24">
        <v>0.5413401695967095</v>
      </c>
      <c r="AM39" s="23">
        <v>0</v>
      </c>
      <c r="AN39" s="24">
        <v>0</v>
      </c>
      <c r="AO39" s="23">
        <v>0</v>
      </c>
      <c r="AP39" s="16">
        <v>23448448.09</v>
      </c>
      <c r="AQ39" s="16">
        <f t="shared" si="1"/>
        <v>2842809.1000000015</v>
      </c>
      <c r="AR39" s="25">
        <f t="shared" si="2"/>
        <v>1.1212365564274749</v>
      </c>
    </row>
    <row r="40" spans="1:44" ht="31.5" outlineLevel="1" x14ac:dyDescent="0.25">
      <c r="A40" s="7" t="s">
        <v>68</v>
      </c>
      <c r="B40" s="8" t="s">
        <v>5</v>
      </c>
      <c r="C40" s="22" t="s">
        <v>69</v>
      </c>
      <c r="D40" s="22" t="s">
        <v>7</v>
      </c>
      <c r="E40" s="22" t="s">
        <v>5</v>
      </c>
      <c r="F40" s="22" t="s">
        <v>5</v>
      </c>
      <c r="G40" s="22"/>
      <c r="H40" s="22"/>
      <c r="I40" s="22"/>
      <c r="J40" s="22"/>
      <c r="K40" s="22"/>
      <c r="L40" s="22"/>
      <c r="M40" s="23">
        <v>0</v>
      </c>
      <c r="N40" s="23">
        <v>680000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494600</v>
      </c>
      <c r="AF40" s="23">
        <v>0</v>
      </c>
      <c r="AG40" s="23">
        <v>0</v>
      </c>
      <c r="AH40" s="23">
        <v>494600</v>
      </c>
      <c r="AI40" s="23">
        <v>-494600</v>
      </c>
      <c r="AJ40" s="23">
        <v>0</v>
      </c>
      <c r="AK40" s="23">
        <f t="shared" si="0"/>
        <v>185400</v>
      </c>
      <c r="AL40" s="24">
        <v>0.72735294117647054</v>
      </c>
      <c r="AM40" s="23">
        <v>0</v>
      </c>
      <c r="AN40" s="24">
        <v>0</v>
      </c>
      <c r="AO40" s="23">
        <v>0</v>
      </c>
      <c r="AP40" s="26"/>
      <c r="AQ40" s="26">
        <f t="shared" si="1"/>
        <v>494600</v>
      </c>
      <c r="AR40" s="25" t="s">
        <v>113</v>
      </c>
    </row>
    <row r="41" spans="1:44" ht="15.75" outlineLevel="1" x14ac:dyDescent="0.25">
      <c r="A41" s="7" t="s">
        <v>70</v>
      </c>
      <c r="B41" s="8" t="s">
        <v>5</v>
      </c>
      <c r="C41" s="22" t="s">
        <v>71</v>
      </c>
      <c r="D41" s="22" t="s">
        <v>7</v>
      </c>
      <c r="E41" s="22" t="s">
        <v>5</v>
      </c>
      <c r="F41" s="22" t="s">
        <v>5</v>
      </c>
      <c r="G41" s="22"/>
      <c r="H41" s="22"/>
      <c r="I41" s="22"/>
      <c r="J41" s="22"/>
      <c r="K41" s="22"/>
      <c r="L41" s="22"/>
      <c r="M41" s="23">
        <v>0</v>
      </c>
      <c r="N41" s="23">
        <v>8084230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0</v>
      </c>
      <c r="AB41" s="23">
        <v>0</v>
      </c>
      <c r="AC41" s="23">
        <v>0</v>
      </c>
      <c r="AD41" s="23">
        <v>0</v>
      </c>
      <c r="AE41" s="23">
        <v>2089710.14</v>
      </c>
      <c r="AF41" s="23">
        <v>0</v>
      </c>
      <c r="AG41" s="23">
        <v>0</v>
      </c>
      <c r="AH41" s="23">
        <v>2089710.14</v>
      </c>
      <c r="AI41" s="23">
        <v>-2089710.14</v>
      </c>
      <c r="AJ41" s="23">
        <v>0</v>
      </c>
      <c r="AK41" s="23">
        <f t="shared" si="0"/>
        <v>5994519.8600000003</v>
      </c>
      <c r="AL41" s="24">
        <v>0.2584921680852722</v>
      </c>
      <c r="AM41" s="23">
        <v>0</v>
      </c>
      <c r="AN41" s="24">
        <v>0</v>
      </c>
      <c r="AO41" s="23">
        <v>0</v>
      </c>
      <c r="AP41" s="16">
        <v>2941132.63</v>
      </c>
      <c r="AQ41" s="16">
        <f t="shared" si="1"/>
        <v>-851422.49</v>
      </c>
      <c r="AR41" s="25">
        <f t="shared" si="2"/>
        <v>0.71051203835034127</v>
      </c>
    </row>
    <row r="42" spans="1:44" ht="15.75" outlineLevel="1" x14ac:dyDescent="0.25">
      <c r="A42" s="7" t="s">
        <v>72</v>
      </c>
      <c r="B42" s="8" t="s">
        <v>5</v>
      </c>
      <c r="C42" s="22" t="s">
        <v>73</v>
      </c>
      <c r="D42" s="22" t="s">
        <v>7</v>
      </c>
      <c r="E42" s="22" t="s">
        <v>5</v>
      </c>
      <c r="F42" s="22" t="s">
        <v>5</v>
      </c>
      <c r="G42" s="22"/>
      <c r="H42" s="22"/>
      <c r="I42" s="22"/>
      <c r="J42" s="22"/>
      <c r="K42" s="22"/>
      <c r="L42" s="22"/>
      <c r="M42" s="23">
        <v>0</v>
      </c>
      <c r="N42" s="23">
        <v>35414393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18628606.16</v>
      </c>
      <c r="AF42" s="23">
        <v>0</v>
      </c>
      <c r="AG42" s="23">
        <v>0</v>
      </c>
      <c r="AH42" s="23">
        <v>18628606.16</v>
      </c>
      <c r="AI42" s="23">
        <v>-18628606.16</v>
      </c>
      <c r="AJ42" s="23">
        <v>0</v>
      </c>
      <c r="AK42" s="23">
        <f t="shared" si="0"/>
        <v>16785786.84</v>
      </c>
      <c r="AL42" s="24">
        <v>0.52601794304366589</v>
      </c>
      <c r="AM42" s="23">
        <v>0</v>
      </c>
      <c r="AN42" s="24">
        <v>0</v>
      </c>
      <c r="AO42" s="23">
        <v>0</v>
      </c>
      <c r="AP42" s="16">
        <v>14793889.699999999</v>
      </c>
      <c r="AQ42" s="16">
        <f t="shared" si="1"/>
        <v>3834716.4600000009</v>
      </c>
      <c r="AR42" s="25">
        <f t="shared" si="2"/>
        <v>1.2592094802491329</v>
      </c>
    </row>
    <row r="43" spans="1:44" ht="15.75" x14ac:dyDescent="0.25">
      <c r="A43" s="3" t="s">
        <v>74</v>
      </c>
      <c r="B43" s="4" t="s">
        <v>5</v>
      </c>
      <c r="C43" s="18" t="s">
        <v>75</v>
      </c>
      <c r="D43" s="18" t="s">
        <v>7</v>
      </c>
      <c r="E43" s="18" t="s">
        <v>5</v>
      </c>
      <c r="F43" s="18" t="s">
        <v>5</v>
      </c>
      <c r="G43" s="18"/>
      <c r="H43" s="18"/>
      <c r="I43" s="18"/>
      <c r="J43" s="18"/>
      <c r="K43" s="18"/>
      <c r="L43" s="18"/>
      <c r="M43" s="19">
        <v>0</v>
      </c>
      <c r="N43" s="19">
        <v>119156823.58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37684592.579999998</v>
      </c>
      <c r="AF43" s="19">
        <v>0</v>
      </c>
      <c r="AG43" s="19">
        <v>0</v>
      </c>
      <c r="AH43" s="19">
        <v>37684592.579999998</v>
      </c>
      <c r="AI43" s="19">
        <v>-37684592.579999998</v>
      </c>
      <c r="AJ43" s="19">
        <v>0</v>
      </c>
      <c r="AK43" s="19">
        <f t="shared" si="0"/>
        <v>81472231</v>
      </c>
      <c r="AL43" s="20">
        <v>0.31626046623086729</v>
      </c>
      <c r="AM43" s="19">
        <v>0</v>
      </c>
      <c r="AN43" s="20">
        <v>0</v>
      </c>
      <c r="AO43" s="19">
        <v>0</v>
      </c>
      <c r="AP43" s="15">
        <f>SUM(AP44:AP45)</f>
        <v>26335985.399999999</v>
      </c>
      <c r="AQ43" s="15">
        <f t="shared" si="1"/>
        <v>11348607.18</v>
      </c>
      <c r="AR43" s="21">
        <f t="shared" si="2"/>
        <v>1.4309163681416683</v>
      </c>
    </row>
    <row r="44" spans="1:44" ht="15.75" outlineLevel="1" x14ac:dyDescent="0.25">
      <c r="A44" s="7" t="s">
        <v>76</v>
      </c>
      <c r="B44" s="8" t="s">
        <v>5</v>
      </c>
      <c r="C44" s="22" t="s">
        <v>77</v>
      </c>
      <c r="D44" s="22" t="s">
        <v>7</v>
      </c>
      <c r="E44" s="22" t="s">
        <v>5</v>
      </c>
      <c r="F44" s="22" t="s">
        <v>5</v>
      </c>
      <c r="G44" s="22"/>
      <c r="H44" s="22"/>
      <c r="I44" s="22"/>
      <c r="J44" s="22"/>
      <c r="K44" s="22"/>
      <c r="L44" s="22"/>
      <c r="M44" s="23">
        <v>0</v>
      </c>
      <c r="N44" s="23">
        <v>118937523.58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0</v>
      </c>
      <c r="AE44" s="23">
        <v>37465292.579999998</v>
      </c>
      <c r="AF44" s="23">
        <v>0</v>
      </c>
      <c r="AG44" s="23">
        <v>0</v>
      </c>
      <c r="AH44" s="23">
        <v>37465292.579999998</v>
      </c>
      <c r="AI44" s="23">
        <v>-37465292.579999998</v>
      </c>
      <c r="AJ44" s="23">
        <v>0</v>
      </c>
      <c r="AK44" s="23">
        <f t="shared" si="0"/>
        <v>81472231</v>
      </c>
      <c r="AL44" s="24">
        <v>0.31499977006667723</v>
      </c>
      <c r="AM44" s="23">
        <v>0</v>
      </c>
      <c r="AN44" s="24">
        <v>0</v>
      </c>
      <c r="AO44" s="23">
        <v>0</v>
      </c>
      <c r="AP44" s="16">
        <v>26176200.399999999</v>
      </c>
      <c r="AQ44" s="16">
        <f t="shared" si="1"/>
        <v>11289092.18</v>
      </c>
      <c r="AR44" s="25">
        <f t="shared" si="2"/>
        <v>1.4312731415366151</v>
      </c>
    </row>
    <row r="45" spans="1:44" ht="31.5" outlineLevel="1" x14ac:dyDescent="0.25">
      <c r="A45" s="7" t="s">
        <v>78</v>
      </c>
      <c r="B45" s="8" t="s">
        <v>5</v>
      </c>
      <c r="C45" s="22" t="s">
        <v>79</v>
      </c>
      <c r="D45" s="22" t="s">
        <v>7</v>
      </c>
      <c r="E45" s="22" t="s">
        <v>5</v>
      </c>
      <c r="F45" s="22" t="s">
        <v>5</v>
      </c>
      <c r="G45" s="22"/>
      <c r="H45" s="22"/>
      <c r="I45" s="22"/>
      <c r="J45" s="22"/>
      <c r="K45" s="22"/>
      <c r="L45" s="22"/>
      <c r="M45" s="23">
        <v>0</v>
      </c>
      <c r="N45" s="23">
        <v>219300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219300</v>
      </c>
      <c r="AF45" s="23">
        <v>0</v>
      </c>
      <c r="AG45" s="23">
        <v>0</v>
      </c>
      <c r="AH45" s="23">
        <v>219300</v>
      </c>
      <c r="AI45" s="23">
        <v>-219300</v>
      </c>
      <c r="AJ45" s="23">
        <v>0</v>
      </c>
      <c r="AK45" s="23">
        <f t="shared" si="0"/>
        <v>0</v>
      </c>
      <c r="AL45" s="24">
        <v>1</v>
      </c>
      <c r="AM45" s="23">
        <v>0</v>
      </c>
      <c r="AN45" s="24">
        <v>0</v>
      </c>
      <c r="AO45" s="23">
        <v>0</v>
      </c>
      <c r="AP45" s="16">
        <v>159785</v>
      </c>
      <c r="AQ45" s="16">
        <f t="shared" si="1"/>
        <v>59515</v>
      </c>
      <c r="AR45" s="25">
        <f t="shared" si="2"/>
        <v>1.3724692555621616</v>
      </c>
    </row>
    <row r="46" spans="1:44" ht="15.75" x14ac:dyDescent="0.25">
      <c r="A46" s="3" t="s">
        <v>80</v>
      </c>
      <c r="B46" s="4" t="s">
        <v>5</v>
      </c>
      <c r="C46" s="18" t="s">
        <v>81</v>
      </c>
      <c r="D46" s="18" t="s">
        <v>7</v>
      </c>
      <c r="E46" s="18" t="s">
        <v>5</v>
      </c>
      <c r="F46" s="18" t="s">
        <v>5</v>
      </c>
      <c r="G46" s="18"/>
      <c r="H46" s="18"/>
      <c r="I46" s="18"/>
      <c r="J46" s="18"/>
      <c r="K46" s="18"/>
      <c r="L46" s="18"/>
      <c r="M46" s="19">
        <v>0</v>
      </c>
      <c r="N46" s="19">
        <v>84861553.290000007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27660937.260000002</v>
      </c>
      <c r="AF46" s="19">
        <v>0</v>
      </c>
      <c r="AG46" s="19">
        <v>0</v>
      </c>
      <c r="AH46" s="19">
        <v>27660937.260000002</v>
      </c>
      <c r="AI46" s="19">
        <v>-27660937.260000002</v>
      </c>
      <c r="AJ46" s="19">
        <v>0</v>
      </c>
      <c r="AK46" s="19">
        <f t="shared" si="0"/>
        <v>57200616.030000001</v>
      </c>
      <c r="AL46" s="20">
        <v>0.3259536997334167</v>
      </c>
      <c r="AM46" s="19">
        <v>0</v>
      </c>
      <c r="AN46" s="20">
        <v>0</v>
      </c>
      <c r="AO46" s="19">
        <v>0</v>
      </c>
      <c r="AP46" s="15">
        <f>SUM(AP47:AP50)</f>
        <v>36410913.829999998</v>
      </c>
      <c r="AQ46" s="15">
        <f t="shared" si="1"/>
        <v>-8749976.5699999966</v>
      </c>
      <c r="AR46" s="21">
        <f t="shared" si="2"/>
        <v>0.75968808113817132</v>
      </c>
    </row>
    <row r="47" spans="1:44" ht="15.75" outlineLevel="1" x14ac:dyDescent="0.25">
      <c r="A47" s="7" t="s">
        <v>82</v>
      </c>
      <c r="B47" s="8" t="s">
        <v>5</v>
      </c>
      <c r="C47" s="22" t="s">
        <v>83</v>
      </c>
      <c r="D47" s="22" t="s">
        <v>7</v>
      </c>
      <c r="E47" s="22" t="s">
        <v>5</v>
      </c>
      <c r="F47" s="22" t="s">
        <v>5</v>
      </c>
      <c r="G47" s="22"/>
      <c r="H47" s="22"/>
      <c r="I47" s="22"/>
      <c r="J47" s="22"/>
      <c r="K47" s="22"/>
      <c r="L47" s="22"/>
      <c r="M47" s="23">
        <v>0</v>
      </c>
      <c r="N47" s="23">
        <v>3300000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C47" s="23">
        <v>0</v>
      </c>
      <c r="AD47" s="23">
        <v>0</v>
      </c>
      <c r="AE47" s="23">
        <v>1541078.73</v>
      </c>
      <c r="AF47" s="23">
        <v>0</v>
      </c>
      <c r="AG47" s="23">
        <v>0</v>
      </c>
      <c r="AH47" s="23">
        <v>1541078.73</v>
      </c>
      <c r="AI47" s="23">
        <v>-1541078.73</v>
      </c>
      <c r="AJ47" s="23">
        <v>0</v>
      </c>
      <c r="AK47" s="23">
        <f t="shared" si="0"/>
        <v>1758921.27</v>
      </c>
      <c r="AL47" s="24">
        <v>0.46699355454545455</v>
      </c>
      <c r="AM47" s="23">
        <v>0</v>
      </c>
      <c r="AN47" s="24">
        <v>0</v>
      </c>
      <c r="AO47" s="23">
        <v>0</v>
      </c>
      <c r="AP47" s="16">
        <v>1280702.6499999999</v>
      </c>
      <c r="AQ47" s="16">
        <f t="shared" si="1"/>
        <v>260376.08000000007</v>
      </c>
      <c r="AR47" s="25">
        <f t="shared" si="2"/>
        <v>1.2033072079611924</v>
      </c>
    </row>
    <row r="48" spans="1:44" ht="15.75" outlineLevel="1" x14ac:dyDescent="0.25">
      <c r="A48" s="7" t="s">
        <v>84</v>
      </c>
      <c r="B48" s="8" t="s">
        <v>5</v>
      </c>
      <c r="C48" s="22" t="s">
        <v>85</v>
      </c>
      <c r="D48" s="22" t="s">
        <v>7</v>
      </c>
      <c r="E48" s="22" t="s">
        <v>5</v>
      </c>
      <c r="F48" s="22" t="s">
        <v>5</v>
      </c>
      <c r="G48" s="22"/>
      <c r="H48" s="22"/>
      <c r="I48" s="22"/>
      <c r="J48" s="22"/>
      <c r="K48" s="22"/>
      <c r="L48" s="22"/>
      <c r="M48" s="23">
        <v>0</v>
      </c>
      <c r="N48" s="23">
        <v>6270000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3558537.83</v>
      </c>
      <c r="AF48" s="23">
        <v>0</v>
      </c>
      <c r="AG48" s="23">
        <v>0</v>
      </c>
      <c r="AH48" s="23">
        <v>3558537.83</v>
      </c>
      <c r="AI48" s="23">
        <v>-3558537.83</v>
      </c>
      <c r="AJ48" s="23">
        <v>0</v>
      </c>
      <c r="AK48" s="23">
        <f t="shared" si="0"/>
        <v>2711462.17</v>
      </c>
      <c r="AL48" s="24">
        <v>0.56754989314194582</v>
      </c>
      <c r="AM48" s="23">
        <v>0</v>
      </c>
      <c r="AN48" s="24">
        <v>0</v>
      </c>
      <c r="AO48" s="23">
        <v>0</v>
      </c>
      <c r="AP48" s="16">
        <v>2291204.2799999998</v>
      </c>
      <c r="AQ48" s="16">
        <f t="shared" si="1"/>
        <v>1267333.5500000003</v>
      </c>
      <c r="AR48" s="25">
        <f t="shared" si="2"/>
        <v>1.553129880675677</v>
      </c>
    </row>
    <row r="49" spans="1:44" ht="15.75" outlineLevel="1" x14ac:dyDescent="0.25">
      <c r="A49" s="7" t="s">
        <v>86</v>
      </c>
      <c r="B49" s="8" t="s">
        <v>5</v>
      </c>
      <c r="C49" s="22" t="s">
        <v>87</v>
      </c>
      <c r="D49" s="22" t="s">
        <v>7</v>
      </c>
      <c r="E49" s="22" t="s">
        <v>5</v>
      </c>
      <c r="F49" s="22" t="s">
        <v>5</v>
      </c>
      <c r="G49" s="22"/>
      <c r="H49" s="22"/>
      <c r="I49" s="22"/>
      <c r="J49" s="22"/>
      <c r="K49" s="22"/>
      <c r="L49" s="22"/>
      <c r="M49" s="23">
        <v>0</v>
      </c>
      <c r="N49" s="23">
        <v>74711553.290000007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22500370.699999999</v>
      </c>
      <c r="AF49" s="23">
        <v>0</v>
      </c>
      <c r="AG49" s="23">
        <v>0</v>
      </c>
      <c r="AH49" s="23">
        <v>22500370.699999999</v>
      </c>
      <c r="AI49" s="23">
        <v>-22500370.699999999</v>
      </c>
      <c r="AJ49" s="23">
        <v>0</v>
      </c>
      <c r="AK49" s="23">
        <f t="shared" si="0"/>
        <v>52211182.590000004</v>
      </c>
      <c r="AL49" s="24">
        <v>0.30116320313489764</v>
      </c>
      <c r="AM49" s="23">
        <v>0</v>
      </c>
      <c r="AN49" s="24">
        <v>0</v>
      </c>
      <c r="AO49" s="23">
        <v>0</v>
      </c>
      <c r="AP49" s="16">
        <v>32808381.399999999</v>
      </c>
      <c r="AQ49" s="16">
        <f t="shared" si="1"/>
        <v>-10308010.699999999</v>
      </c>
      <c r="AR49" s="25">
        <f t="shared" si="2"/>
        <v>0.68581166579586272</v>
      </c>
    </row>
    <row r="50" spans="1:44" ht="31.5" outlineLevel="1" x14ac:dyDescent="0.25">
      <c r="A50" s="7" t="s">
        <v>88</v>
      </c>
      <c r="B50" s="8" t="s">
        <v>5</v>
      </c>
      <c r="C50" s="22" t="s">
        <v>89</v>
      </c>
      <c r="D50" s="22" t="s">
        <v>7</v>
      </c>
      <c r="E50" s="22" t="s">
        <v>5</v>
      </c>
      <c r="F50" s="22" t="s">
        <v>5</v>
      </c>
      <c r="G50" s="22"/>
      <c r="H50" s="22"/>
      <c r="I50" s="22"/>
      <c r="J50" s="22"/>
      <c r="K50" s="22"/>
      <c r="L50" s="22"/>
      <c r="M50" s="23">
        <v>0</v>
      </c>
      <c r="N50" s="23">
        <v>580000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60950</v>
      </c>
      <c r="AF50" s="23">
        <v>0</v>
      </c>
      <c r="AG50" s="23">
        <v>0</v>
      </c>
      <c r="AH50" s="23">
        <v>60950</v>
      </c>
      <c r="AI50" s="23">
        <v>-60950</v>
      </c>
      <c r="AJ50" s="23">
        <v>0</v>
      </c>
      <c r="AK50" s="23">
        <f t="shared" si="0"/>
        <v>519050</v>
      </c>
      <c r="AL50" s="24">
        <v>0.10508620689655172</v>
      </c>
      <c r="AM50" s="23">
        <v>0</v>
      </c>
      <c r="AN50" s="24">
        <v>0</v>
      </c>
      <c r="AO50" s="23">
        <v>0</v>
      </c>
      <c r="AP50" s="16">
        <v>30625.5</v>
      </c>
      <c r="AQ50" s="16">
        <f t="shared" si="1"/>
        <v>30324.5</v>
      </c>
      <c r="AR50" s="25">
        <f t="shared" si="2"/>
        <v>1.9901715890352811</v>
      </c>
    </row>
    <row r="51" spans="1:44" ht="15.75" x14ac:dyDescent="0.25">
      <c r="A51" s="3" t="s">
        <v>90</v>
      </c>
      <c r="B51" s="4" t="s">
        <v>5</v>
      </c>
      <c r="C51" s="18" t="s">
        <v>91</v>
      </c>
      <c r="D51" s="18" t="s">
        <v>7</v>
      </c>
      <c r="E51" s="18" t="s">
        <v>5</v>
      </c>
      <c r="F51" s="18" t="s">
        <v>5</v>
      </c>
      <c r="G51" s="18"/>
      <c r="H51" s="18"/>
      <c r="I51" s="18"/>
      <c r="J51" s="18"/>
      <c r="K51" s="18"/>
      <c r="L51" s="18"/>
      <c r="M51" s="19">
        <v>0</v>
      </c>
      <c r="N51" s="19">
        <v>36489029.479999997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14649624.67</v>
      </c>
      <c r="AF51" s="19">
        <v>0</v>
      </c>
      <c r="AG51" s="19">
        <v>0</v>
      </c>
      <c r="AH51" s="19">
        <v>14649624.67</v>
      </c>
      <c r="AI51" s="19">
        <v>-14649624.67</v>
      </c>
      <c r="AJ51" s="19">
        <v>0</v>
      </c>
      <c r="AK51" s="19">
        <f t="shared" si="0"/>
        <v>21839404.809999995</v>
      </c>
      <c r="AL51" s="20">
        <v>0.40148024978383173</v>
      </c>
      <c r="AM51" s="19">
        <v>0</v>
      </c>
      <c r="AN51" s="20">
        <v>0</v>
      </c>
      <c r="AO51" s="19">
        <v>0</v>
      </c>
      <c r="AP51" s="15">
        <f>SUM(AP52:AP53)</f>
        <v>7460669.6900000004</v>
      </c>
      <c r="AQ51" s="15">
        <f t="shared" si="1"/>
        <v>7188954.9799999995</v>
      </c>
      <c r="AR51" s="21">
        <f t="shared" si="2"/>
        <v>1.9635803860390446</v>
      </c>
    </row>
    <row r="52" spans="1:44" ht="15.75" outlineLevel="1" x14ac:dyDescent="0.25">
      <c r="A52" s="7" t="s">
        <v>92</v>
      </c>
      <c r="B52" s="8" t="s">
        <v>5</v>
      </c>
      <c r="C52" s="22" t="s">
        <v>93</v>
      </c>
      <c r="D52" s="22" t="s">
        <v>7</v>
      </c>
      <c r="E52" s="22" t="s">
        <v>5</v>
      </c>
      <c r="F52" s="22" t="s">
        <v>5</v>
      </c>
      <c r="G52" s="22"/>
      <c r="H52" s="22"/>
      <c r="I52" s="22"/>
      <c r="J52" s="22"/>
      <c r="K52" s="22"/>
      <c r="L52" s="22"/>
      <c r="M52" s="23">
        <v>0</v>
      </c>
      <c r="N52" s="23">
        <v>34618080.810000002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14546594.369999999</v>
      </c>
      <c r="AF52" s="23">
        <v>0</v>
      </c>
      <c r="AG52" s="23">
        <v>0</v>
      </c>
      <c r="AH52" s="23">
        <v>14546594.369999999</v>
      </c>
      <c r="AI52" s="23">
        <v>-14546594.369999999</v>
      </c>
      <c r="AJ52" s="23">
        <v>0</v>
      </c>
      <c r="AK52" s="23">
        <f t="shared" si="0"/>
        <v>20071486.440000005</v>
      </c>
      <c r="AL52" s="24">
        <v>0.420202218887824</v>
      </c>
      <c r="AM52" s="23">
        <v>0</v>
      </c>
      <c r="AN52" s="24">
        <v>0</v>
      </c>
      <c r="AO52" s="23">
        <v>0</v>
      </c>
      <c r="AP52" s="16">
        <v>573737</v>
      </c>
      <c r="AQ52" s="16">
        <f t="shared" si="1"/>
        <v>13972857.369999999</v>
      </c>
      <c r="AR52" s="25">
        <f t="shared" si="2"/>
        <v>25.354115857962793</v>
      </c>
    </row>
    <row r="53" spans="1:44" ht="15.75" outlineLevel="1" x14ac:dyDescent="0.25">
      <c r="A53" s="7" t="s">
        <v>94</v>
      </c>
      <c r="B53" s="8" t="s">
        <v>5</v>
      </c>
      <c r="C53" s="22" t="s">
        <v>95</v>
      </c>
      <c r="D53" s="22" t="s">
        <v>7</v>
      </c>
      <c r="E53" s="22" t="s">
        <v>5</v>
      </c>
      <c r="F53" s="22" t="s">
        <v>5</v>
      </c>
      <c r="G53" s="22"/>
      <c r="H53" s="22"/>
      <c r="I53" s="22"/>
      <c r="J53" s="22"/>
      <c r="K53" s="22"/>
      <c r="L53" s="22"/>
      <c r="M53" s="23">
        <v>0</v>
      </c>
      <c r="N53" s="23">
        <v>1870948.67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103030.3</v>
      </c>
      <c r="AF53" s="23">
        <v>0</v>
      </c>
      <c r="AG53" s="23">
        <v>0</v>
      </c>
      <c r="AH53" s="23">
        <v>103030.3</v>
      </c>
      <c r="AI53" s="23">
        <v>-103030.3</v>
      </c>
      <c r="AJ53" s="23">
        <v>0</v>
      </c>
      <c r="AK53" s="23">
        <f t="shared" si="0"/>
        <v>1767918.3699999999</v>
      </c>
      <c r="AL53" s="24">
        <v>5.5068480312717508E-2</v>
      </c>
      <c r="AM53" s="23">
        <v>0</v>
      </c>
      <c r="AN53" s="24">
        <v>0</v>
      </c>
      <c r="AO53" s="23">
        <v>0</v>
      </c>
      <c r="AP53" s="16">
        <v>6886932.6900000004</v>
      </c>
      <c r="AQ53" s="16">
        <f t="shared" si="1"/>
        <v>-6783902.3900000006</v>
      </c>
      <c r="AR53" s="25">
        <f t="shared" si="2"/>
        <v>1.4960259470751412E-2</v>
      </c>
    </row>
    <row r="54" spans="1:44" ht="15.75" x14ac:dyDescent="0.25">
      <c r="A54" s="3" t="s">
        <v>96</v>
      </c>
      <c r="B54" s="4" t="s">
        <v>5</v>
      </c>
      <c r="C54" s="18" t="s">
        <v>97</v>
      </c>
      <c r="D54" s="18" t="s">
        <v>7</v>
      </c>
      <c r="E54" s="18" t="s">
        <v>5</v>
      </c>
      <c r="F54" s="18" t="s">
        <v>5</v>
      </c>
      <c r="G54" s="18"/>
      <c r="H54" s="18"/>
      <c r="I54" s="18"/>
      <c r="J54" s="18"/>
      <c r="K54" s="18"/>
      <c r="L54" s="18"/>
      <c r="M54" s="19">
        <v>0</v>
      </c>
      <c r="N54" s="19">
        <v>3684740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2302963</v>
      </c>
      <c r="AF54" s="19">
        <v>0</v>
      </c>
      <c r="AG54" s="19">
        <v>0</v>
      </c>
      <c r="AH54" s="19">
        <v>2302963</v>
      </c>
      <c r="AI54" s="19">
        <v>-2302963</v>
      </c>
      <c r="AJ54" s="19">
        <v>0</v>
      </c>
      <c r="AK54" s="19">
        <f t="shared" si="0"/>
        <v>1381777</v>
      </c>
      <c r="AL54" s="20">
        <v>0.62500013569478441</v>
      </c>
      <c r="AM54" s="19">
        <v>0</v>
      </c>
      <c r="AN54" s="20">
        <v>0</v>
      </c>
      <c r="AO54" s="19">
        <v>0</v>
      </c>
      <c r="AP54" s="15">
        <f>AP55</f>
        <v>1725400</v>
      </c>
      <c r="AQ54" s="15">
        <f t="shared" si="1"/>
        <v>577563</v>
      </c>
      <c r="AR54" s="21">
        <f t="shared" si="2"/>
        <v>1.3347415092152544</v>
      </c>
    </row>
    <row r="55" spans="1:44" ht="15.75" outlineLevel="1" x14ac:dyDescent="0.25">
      <c r="A55" s="7" t="s">
        <v>98</v>
      </c>
      <c r="B55" s="8" t="s">
        <v>5</v>
      </c>
      <c r="C55" s="22" t="s">
        <v>99</v>
      </c>
      <c r="D55" s="22" t="s">
        <v>7</v>
      </c>
      <c r="E55" s="22" t="s">
        <v>5</v>
      </c>
      <c r="F55" s="22" t="s">
        <v>5</v>
      </c>
      <c r="G55" s="22"/>
      <c r="H55" s="22"/>
      <c r="I55" s="22"/>
      <c r="J55" s="22"/>
      <c r="K55" s="22"/>
      <c r="L55" s="22"/>
      <c r="M55" s="23">
        <v>0</v>
      </c>
      <c r="N55" s="23">
        <v>3684740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>
        <v>0</v>
      </c>
      <c r="AB55" s="23">
        <v>0</v>
      </c>
      <c r="AC55" s="23">
        <v>0</v>
      </c>
      <c r="AD55" s="23">
        <v>0</v>
      </c>
      <c r="AE55" s="23">
        <v>2302963</v>
      </c>
      <c r="AF55" s="23">
        <v>0</v>
      </c>
      <c r="AG55" s="23">
        <v>0</v>
      </c>
      <c r="AH55" s="23">
        <v>2302963</v>
      </c>
      <c r="AI55" s="23">
        <v>-2302963</v>
      </c>
      <c r="AJ55" s="23">
        <v>0</v>
      </c>
      <c r="AK55" s="23">
        <f t="shared" si="0"/>
        <v>1381777</v>
      </c>
      <c r="AL55" s="24">
        <v>0.62500013569478441</v>
      </c>
      <c r="AM55" s="23">
        <v>0</v>
      </c>
      <c r="AN55" s="24">
        <v>0</v>
      </c>
      <c r="AO55" s="23">
        <v>0</v>
      </c>
      <c r="AP55" s="16">
        <v>1725400</v>
      </c>
      <c r="AQ55" s="16">
        <f t="shared" si="1"/>
        <v>577563</v>
      </c>
      <c r="AR55" s="25">
        <f t="shared" si="2"/>
        <v>1.3347415092152544</v>
      </c>
    </row>
    <row r="56" spans="1:44" ht="31.5" x14ac:dyDescent="0.25">
      <c r="A56" s="3" t="s">
        <v>100</v>
      </c>
      <c r="B56" s="4" t="s">
        <v>5</v>
      </c>
      <c r="C56" s="18" t="s">
        <v>101</v>
      </c>
      <c r="D56" s="18" t="s">
        <v>7</v>
      </c>
      <c r="E56" s="18" t="s">
        <v>5</v>
      </c>
      <c r="F56" s="18" t="s">
        <v>5</v>
      </c>
      <c r="G56" s="18"/>
      <c r="H56" s="18"/>
      <c r="I56" s="18"/>
      <c r="J56" s="18"/>
      <c r="K56" s="18"/>
      <c r="L56" s="18"/>
      <c r="M56" s="19">
        <v>0</v>
      </c>
      <c r="N56" s="19">
        <v>80000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7998.35</v>
      </c>
      <c r="AF56" s="19">
        <v>0</v>
      </c>
      <c r="AG56" s="19">
        <v>0</v>
      </c>
      <c r="AH56" s="19">
        <v>7998.35</v>
      </c>
      <c r="AI56" s="19">
        <v>-7998.35</v>
      </c>
      <c r="AJ56" s="19">
        <v>0</v>
      </c>
      <c r="AK56" s="19">
        <f t="shared" si="0"/>
        <v>72001.649999999994</v>
      </c>
      <c r="AL56" s="20">
        <v>9.9979374999999995E-2</v>
      </c>
      <c r="AM56" s="19">
        <v>0</v>
      </c>
      <c r="AN56" s="20">
        <v>0</v>
      </c>
      <c r="AO56" s="19">
        <v>0</v>
      </c>
      <c r="AP56" s="15">
        <f>AP57</f>
        <v>5821.91</v>
      </c>
      <c r="AQ56" s="15">
        <f t="shared" si="1"/>
        <v>2176.4400000000005</v>
      </c>
      <c r="AR56" s="21">
        <f t="shared" si="2"/>
        <v>1.3738360778507399</v>
      </c>
    </row>
    <row r="57" spans="1:44" ht="31.5" outlineLevel="1" x14ac:dyDescent="0.25">
      <c r="A57" s="7" t="s">
        <v>102</v>
      </c>
      <c r="B57" s="8" t="s">
        <v>5</v>
      </c>
      <c r="C57" s="22" t="s">
        <v>103</v>
      </c>
      <c r="D57" s="22" t="s">
        <v>7</v>
      </c>
      <c r="E57" s="22" t="s">
        <v>5</v>
      </c>
      <c r="F57" s="22" t="s">
        <v>5</v>
      </c>
      <c r="G57" s="22"/>
      <c r="H57" s="22"/>
      <c r="I57" s="22"/>
      <c r="J57" s="22"/>
      <c r="K57" s="22"/>
      <c r="L57" s="22"/>
      <c r="M57" s="23">
        <v>0</v>
      </c>
      <c r="N57" s="23">
        <v>80000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7998.35</v>
      </c>
      <c r="AF57" s="23">
        <v>0</v>
      </c>
      <c r="AG57" s="23">
        <v>0</v>
      </c>
      <c r="AH57" s="23">
        <v>7998.35</v>
      </c>
      <c r="AI57" s="23">
        <v>-7998.35</v>
      </c>
      <c r="AJ57" s="23">
        <v>0</v>
      </c>
      <c r="AK57" s="23">
        <f t="shared" si="0"/>
        <v>72001.649999999994</v>
      </c>
      <c r="AL57" s="24">
        <v>9.9979374999999995E-2</v>
      </c>
      <c r="AM57" s="23">
        <v>0</v>
      </c>
      <c r="AN57" s="24">
        <v>0</v>
      </c>
      <c r="AO57" s="23">
        <v>0</v>
      </c>
      <c r="AP57" s="16">
        <v>5821.91</v>
      </c>
      <c r="AQ57" s="16">
        <f t="shared" si="1"/>
        <v>2176.4400000000005</v>
      </c>
      <c r="AR57" s="25">
        <f t="shared" si="2"/>
        <v>1.3738360778507399</v>
      </c>
    </row>
    <row r="58" spans="1:44" ht="17.25" customHeight="1" x14ac:dyDescent="0.25">
      <c r="A58" s="52" t="s">
        <v>104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9">
        <v>0</v>
      </c>
      <c r="N58" s="5">
        <v>1851225888.21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718857874.98000002</v>
      </c>
      <c r="AF58" s="5">
        <v>0</v>
      </c>
      <c r="AG58" s="5">
        <v>0</v>
      </c>
      <c r="AH58" s="5">
        <v>718857874.98000002</v>
      </c>
      <c r="AI58" s="5">
        <v>-718857874.98000002</v>
      </c>
      <c r="AJ58" s="5">
        <v>0</v>
      </c>
      <c r="AK58" s="5">
        <f t="shared" si="0"/>
        <v>1132368013.23</v>
      </c>
      <c r="AL58" s="6">
        <v>0.38831451070246376</v>
      </c>
      <c r="AM58" s="9">
        <v>0</v>
      </c>
      <c r="AN58" s="10">
        <v>0</v>
      </c>
      <c r="AO58" s="13">
        <v>0</v>
      </c>
      <c r="AP58" s="14">
        <f>AP9+AP18+AP20+AP22+AP29+AP34+AP36+AP43+AP46+AP51+AP54+AP56</f>
        <v>599795365.85000002</v>
      </c>
      <c r="AQ58" s="14">
        <f t="shared" si="1"/>
        <v>119062509.13</v>
      </c>
      <c r="AR58" s="17">
        <f t="shared" si="2"/>
        <v>1.1985052167938486</v>
      </c>
    </row>
    <row r="59" spans="1:44" ht="12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 t="s">
        <v>2</v>
      </c>
      <c r="Y59" s="2"/>
      <c r="Z59" s="2"/>
      <c r="AA59" s="2"/>
      <c r="AB59" s="2"/>
      <c r="AC59" s="2"/>
      <c r="AD59" s="2" t="s">
        <v>2</v>
      </c>
      <c r="AE59" s="2"/>
      <c r="AF59" s="2"/>
      <c r="AG59" s="2"/>
      <c r="AH59" s="2" t="s">
        <v>2</v>
      </c>
      <c r="AI59" s="2"/>
      <c r="AJ59" s="2"/>
      <c r="AK59" s="2"/>
      <c r="AL59" s="2"/>
      <c r="AM59" s="2"/>
      <c r="AN59" s="2"/>
      <c r="AO59" s="2"/>
      <c r="AP59" s="12"/>
      <c r="AQ59" s="12"/>
    </row>
    <row r="60" spans="1:44" ht="12.7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11"/>
      <c r="AF60" s="11"/>
      <c r="AG60" s="11"/>
      <c r="AH60" s="11"/>
      <c r="AI60" s="11"/>
      <c r="AJ60" s="11"/>
      <c r="AK60" s="28"/>
      <c r="AL60" s="11"/>
      <c r="AM60" s="11"/>
      <c r="AN60" s="11"/>
      <c r="AO60" s="11"/>
      <c r="AP60" s="2"/>
      <c r="AQ60" s="2"/>
    </row>
  </sheetData>
  <mergeCells count="48">
    <mergeCell ref="AN6:AN7"/>
    <mergeCell ref="AO6:AO7"/>
    <mergeCell ref="A58:L58"/>
    <mergeCell ref="A60:AD60"/>
    <mergeCell ref="AG6:AG7"/>
    <mergeCell ref="AI6:AI7"/>
    <mergeCell ref="AJ6:AJ7"/>
    <mergeCell ref="AL6:AL7"/>
    <mergeCell ref="AM6:AM7"/>
    <mergeCell ref="AA6:AA7"/>
    <mergeCell ref="AB6:AB7"/>
    <mergeCell ref="AC6:AC7"/>
    <mergeCell ref="AE6:AE7"/>
    <mergeCell ref="AF6:AF7"/>
    <mergeCell ref="U6:U7"/>
    <mergeCell ref="V6:V7"/>
    <mergeCell ref="T6:T7"/>
    <mergeCell ref="A1:N1"/>
    <mergeCell ref="A2:N2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3:AR3"/>
    <mergeCell ref="A4:AR4"/>
    <mergeCell ref="AK6:AK7"/>
    <mergeCell ref="AQ6:AQ7"/>
    <mergeCell ref="AP6:AP7"/>
    <mergeCell ref="AR6:AR7"/>
    <mergeCell ref="A5:AR5"/>
    <mergeCell ref="N6:N7"/>
    <mergeCell ref="O6:O7"/>
    <mergeCell ref="W6:W7"/>
    <mergeCell ref="Y6:Y7"/>
    <mergeCell ref="Z6:Z7"/>
    <mergeCell ref="P6:P7"/>
    <mergeCell ref="Q6:Q7"/>
    <mergeCell ref="R6:R7"/>
    <mergeCell ref="S6:S7"/>
  </mergeCells>
  <pageMargins left="0.59027779999999996" right="0.34722219999999998" top="0.34722219999999998" bottom="0.34722219999999998" header="0.34722219999999998" footer="0.34722219999999998"/>
  <pageSetup paperSize="9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4&lt;/string&gt;&#10;    &lt;string&gt;30.06.2024&lt;/string&gt;&#10;  &lt;/DateInfo&gt;&#10;  &lt;Code&gt;SQUERY_ANAL_ISP_BUDG&lt;/Code&gt;&#10;  &lt;ObjectCode&gt;SQUERY_ANAL_ISP_BUDG&lt;/ObjectCode&gt;&#10;  &lt;DocName&gt;Отчет об испол. квартал, год (Прил 4 расх.разделы) (бух)(Аналитический отчет по исполнению бюджета с произвольной группировкой)&lt;/DocName&gt;&#10;  &lt;VariantName&gt;Отчет об испол. квартал, год (Прил 4 расх.разделы) (бух)&lt;/VariantName&gt;&#10;  &lt;VariantLink&gt;18571443&lt;/VariantLink&gt;&#10;  &lt;ReportCode&gt;798092CDD3EF4A6DA57227C854A4E8&lt;/ReportCode&gt;&#10;  &lt;SvodReportLink xsi:nil=&quot;true&quot; /&gt;&#10;  &lt;ReportLink&gt;20549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D62867D-F0D6-4688-A995-37630E491A6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BUDG1-PK\budg1</dc:creator>
  <cp:lastModifiedBy>budg5</cp:lastModifiedBy>
  <dcterms:created xsi:type="dcterms:W3CDTF">2024-07-04T06:02:10Z</dcterms:created>
  <dcterms:modified xsi:type="dcterms:W3CDTF">2024-07-10T02:20:41Z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квартал, год (Прил 4 расх.разделы) (бух)(Аналитический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Отчет об испол. квартал год (Прил 4 расх.разделы) (бух).xlsx</vt:lpwstr>
  </property>
  <property fmtid="{D5CDD505-2E9C-101B-9397-08002B2CF9AE}" pid="4" name="Версия клиента">
    <vt:lpwstr>23.2.34.1140 (.NET 4.7.2)</vt:lpwstr>
  </property>
  <property fmtid="{D5CDD505-2E9C-101B-9397-08002B2CF9AE}" pid="5" name="Версия базы">
    <vt:lpwstr>23.2.3481.65126338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f31budget2024</vt:lpwstr>
  </property>
  <property fmtid="{D5CDD505-2E9C-101B-9397-08002B2CF9AE}" pid="9" name="Пользователь">
    <vt:lpwstr>buh_1</vt:lpwstr>
  </property>
  <property fmtid="{D5CDD505-2E9C-101B-9397-08002B2CF9AE}" pid="10" name="Шаблон">
    <vt:lpwstr>sqr_info_isp_budg_2019Pr4.xlt</vt:lpwstr>
  </property>
  <property fmtid="{D5CDD505-2E9C-101B-9397-08002B2CF9AE}" pid="11" name="Локальная база">
    <vt:lpwstr>не используется</vt:lpwstr>
  </property>
</Properties>
</file>