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Отчет по нацпроектам на 01.09.2022\"/>
    </mc:Choice>
  </mc:AlternateContent>
  <xr:revisionPtr revIDLastSave="0" documentId="13_ncr:1_{1F6B832B-8FEF-495F-A82B-A6D65BC4BCE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'!$A$1:$N$404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3" l="1"/>
  <c r="N127" i="3" l="1"/>
  <c r="L128" i="3"/>
  <c r="G18" i="3" l="1"/>
  <c r="G41" i="3" l="1"/>
  <c r="L125" i="3" l="1"/>
  <c r="G121" i="3"/>
  <c r="F121" i="3"/>
  <c r="F36" i="3" l="1"/>
  <c r="F269" i="3" l="1"/>
  <c r="G274" i="3" l="1"/>
  <c r="F274" i="3"/>
  <c r="G269" i="3"/>
  <c r="G4" i="4" l="1"/>
  <c r="E36" i="3"/>
  <c r="L73" i="3" l="1"/>
  <c r="N359" i="3" l="1"/>
  <c r="N358" i="3"/>
  <c r="N357" i="3"/>
  <c r="N270" i="3"/>
  <c r="N133" i="3"/>
  <c r="N122" i="3"/>
  <c r="N110" i="3"/>
  <c r="N63" i="3"/>
  <c r="N64" i="3"/>
  <c r="N62" i="3"/>
  <c r="N58" i="3"/>
  <c r="N59" i="3"/>
  <c r="N56" i="3" s="1"/>
  <c r="N57" i="3"/>
  <c r="N53" i="3"/>
  <c r="N54" i="3"/>
  <c r="N52" i="3"/>
  <c r="N47" i="3"/>
  <c r="N20" i="3"/>
  <c r="N21" i="3"/>
  <c r="N19" i="3"/>
  <c r="N24" i="3"/>
  <c r="N37" i="3"/>
  <c r="M344" i="3"/>
  <c r="L344" i="3"/>
  <c r="K344" i="3"/>
  <c r="M343" i="3"/>
  <c r="L343" i="3"/>
  <c r="K343" i="3"/>
  <c r="M342" i="3"/>
  <c r="L342" i="3"/>
  <c r="K342" i="3"/>
  <c r="I344" i="3"/>
  <c r="H344" i="3"/>
  <c r="G344" i="3"/>
  <c r="F344" i="3"/>
  <c r="I343" i="3"/>
  <c r="H343" i="3"/>
  <c r="G343" i="3"/>
  <c r="F343" i="3"/>
  <c r="I342" i="3"/>
  <c r="H342" i="3"/>
  <c r="G342" i="3"/>
  <c r="F342" i="3"/>
  <c r="M288" i="3"/>
  <c r="L288" i="3"/>
  <c r="K288" i="3"/>
  <c r="M287" i="3"/>
  <c r="L287" i="3"/>
  <c r="K287" i="3"/>
  <c r="M286" i="3"/>
  <c r="L286" i="3"/>
  <c r="K286" i="3"/>
  <c r="I288" i="3"/>
  <c r="H288" i="3"/>
  <c r="G288" i="3"/>
  <c r="F288" i="3"/>
  <c r="I287" i="3"/>
  <c r="H287" i="3"/>
  <c r="G287" i="3"/>
  <c r="F287" i="3"/>
  <c r="I286" i="3"/>
  <c r="H286" i="3"/>
  <c r="G286" i="3"/>
  <c r="F286" i="3"/>
  <c r="E287" i="3"/>
  <c r="E288" i="3"/>
  <c r="E286" i="3"/>
  <c r="M151" i="3"/>
  <c r="L151" i="3"/>
  <c r="K151" i="3"/>
  <c r="M150" i="3"/>
  <c r="L150" i="3"/>
  <c r="K150" i="3"/>
  <c r="M149" i="3"/>
  <c r="L149" i="3"/>
  <c r="K149" i="3"/>
  <c r="H151" i="3"/>
  <c r="G151" i="3"/>
  <c r="H150" i="3"/>
  <c r="G150" i="3"/>
  <c r="H149" i="3"/>
  <c r="G149" i="3"/>
  <c r="M128" i="3"/>
  <c r="L13" i="3"/>
  <c r="K128" i="3"/>
  <c r="M127" i="3"/>
  <c r="K127" i="3"/>
  <c r="M126" i="3"/>
  <c r="K126" i="3"/>
  <c r="I128" i="3"/>
  <c r="H128" i="3"/>
  <c r="H13" i="3" s="1"/>
  <c r="G128" i="3"/>
  <c r="F128" i="3"/>
  <c r="I127" i="3"/>
  <c r="H127" i="3"/>
  <c r="G127" i="3"/>
  <c r="G125" i="3" s="1"/>
  <c r="F127" i="3"/>
  <c r="F125" i="3" s="1"/>
  <c r="I126" i="3"/>
  <c r="H126" i="3"/>
  <c r="H11" i="3" s="1"/>
  <c r="G126" i="3"/>
  <c r="F126" i="3"/>
  <c r="E127" i="3"/>
  <c r="E128" i="3"/>
  <c r="E126" i="3"/>
  <c r="G61" i="3"/>
  <c r="G56" i="3"/>
  <c r="G51" i="3"/>
  <c r="M73" i="3"/>
  <c r="K73" i="3"/>
  <c r="K13" i="3" s="1"/>
  <c r="M72" i="3"/>
  <c r="L72" i="3"/>
  <c r="K72" i="3"/>
  <c r="M71" i="3"/>
  <c r="L71" i="3"/>
  <c r="K71" i="3"/>
  <c r="I73" i="3"/>
  <c r="I13" i="3" s="1"/>
  <c r="H73" i="3"/>
  <c r="G73" i="3"/>
  <c r="F73" i="3"/>
  <c r="I72" i="3"/>
  <c r="H72" i="3"/>
  <c r="G72" i="3"/>
  <c r="F72" i="3"/>
  <c r="I71" i="3"/>
  <c r="I11" i="3" s="1"/>
  <c r="H71" i="3"/>
  <c r="G71" i="3"/>
  <c r="F71" i="3"/>
  <c r="E72" i="3"/>
  <c r="E73" i="3"/>
  <c r="E71" i="3"/>
  <c r="M61" i="3"/>
  <c r="L61" i="3"/>
  <c r="K61" i="3"/>
  <c r="I61" i="3"/>
  <c r="H61" i="3"/>
  <c r="F61" i="3"/>
  <c r="E61" i="3"/>
  <c r="M56" i="3"/>
  <c r="L56" i="3"/>
  <c r="K56" i="3"/>
  <c r="I56" i="3"/>
  <c r="H56" i="3"/>
  <c r="F56" i="3"/>
  <c r="E56" i="3"/>
  <c r="M51" i="3"/>
  <c r="L51" i="3"/>
  <c r="K51" i="3"/>
  <c r="I51" i="3"/>
  <c r="H51" i="3"/>
  <c r="F51" i="3"/>
  <c r="E51" i="3"/>
  <c r="N33" i="3"/>
  <c r="N32" i="3"/>
  <c r="N31" i="3"/>
  <c r="N30" i="3" s="1"/>
  <c r="M30" i="3"/>
  <c r="L30" i="3"/>
  <c r="K30" i="3"/>
  <c r="I30" i="3"/>
  <c r="H30" i="3"/>
  <c r="F30" i="3"/>
  <c r="E30" i="3"/>
  <c r="M18" i="3"/>
  <c r="F18" i="3"/>
  <c r="G11" i="3" l="1"/>
  <c r="G13" i="3"/>
  <c r="I12" i="3"/>
  <c r="N71" i="3"/>
  <c r="G12" i="3"/>
  <c r="K12" i="3"/>
  <c r="K11" i="3"/>
  <c r="M13" i="3"/>
  <c r="L11" i="3"/>
  <c r="M12" i="3"/>
  <c r="N61" i="3"/>
  <c r="H12" i="3"/>
  <c r="M11" i="3"/>
  <c r="N286" i="3"/>
  <c r="N18" i="3"/>
  <c r="N51" i="3"/>
  <c r="E343" i="3"/>
  <c r="E344" i="3"/>
  <c r="E342" i="3"/>
  <c r="F151" i="3"/>
  <c r="F13" i="3" s="1"/>
  <c r="F150" i="3"/>
  <c r="F12" i="3" s="1"/>
  <c r="F149" i="3"/>
  <c r="F11" i="3" s="1"/>
  <c r="E150" i="3"/>
  <c r="E12" i="3" s="1"/>
  <c r="E151" i="3"/>
  <c r="E13" i="3" s="1"/>
  <c r="E149" i="3"/>
  <c r="N149" i="3" s="1"/>
  <c r="N147" i="3"/>
  <c r="N146" i="3"/>
  <c r="N145" i="3"/>
  <c r="M144" i="3"/>
  <c r="L144" i="3"/>
  <c r="K144" i="3"/>
  <c r="I144" i="3"/>
  <c r="H144" i="3"/>
  <c r="G144" i="3"/>
  <c r="F144" i="3"/>
  <c r="E144" i="3"/>
  <c r="N140" i="3"/>
  <c r="N139" i="3"/>
  <c r="N138" i="3"/>
  <c r="M137" i="3"/>
  <c r="L137" i="3"/>
  <c r="K137" i="3"/>
  <c r="I137" i="3"/>
  <c r="H137" i="3"/>
  <c r="G137" i="3"/>
  <c r="F137" i="3"/>
  <c r="E137" i="3"/>
  <c r="N135" i="3"/>
  <c r="N134" i="3"/>
  <c r="M132" i="3"/>
  <c r="L132" i="3"/>
  <c r="K132" i="3"/>
  <c r="H132" i="3"/>
  <c r="G132" i="3"/>
  <c r="E132" i="3"/>
  <c r="M356" i="3"/>
  <c r="L356" i="3"/>
  <c r="K356" i="3"/>
  <c r="I356" i="3"/>
  <c r="H356" i="3"/>
  <c r="G356" i="3"/>
  <c r="E356" i="3"/>
  <c r="N144" i="3" l="1"/>
  <c r="N356" i="3"/>
  <c r="N132" i="3"/>
  <c r="N137" i="3"/>
  <c r="E11" i="3"/>
  <c r="E6" i="3" s="1"/>
  <c r="N277" i="3"/>
  <c r="N276" i="3"/>
  <c r="N275" i="3"/>
  <c r="M274" i="3"/>
  <c r="L274" i="3"/>
  <c r="K274" i="3"/>
  <c r="I274" i="3"/>
  <c r="H274" i="3"/>
  <c r="E274" i="3"/>
  <c r="N272" i="3"/>
  <c r="N271" i="3"/>
  <c r="M269" i="3"/>
  <c r="L269" i="3"/>
  <c r="K269" i="3"/>
  <c r="I269" i="3"/>
  <c r="H269" i="3"/>
  <c r="E269" i="3"/>
  <c r="N274" i="3" l="1"/>
  <c r="N269" i="3"/>
  <c r="N379" i="3"/>
  <c r="N378" i="3"/>
  <c r="N377" i="3"/>
  <c r="M376" i="3"/>
  <c r="L376" i="3"/>
  <c r="K376" i="3"/>
  <c r="I376" i="3"/>
  <c r="H376" i="3"/>
  <c r="G376" i="3"/>
  <c r="E376" i="3"/>
  <c r="N376" i="3" s="1"/>
  <c r="L18" i="3" l="1"/>
  <c r="K18" i="3"/>
  <c r="I18" i="3"/>
  <c r="H18" i="3"/>
  <c r="E18" i="3"/>
  <c r="N49" i="3" l="1"/>
  <c r="N48" i="3"/>
  <c r="M46" i="3"/>
  <c r="L46" i="3"/>
  <c r="K46" i="3"/>
  <c r="I46" i="3"/>
  <c r="H46" i="3"/>
  <c r="G46" i="3"/>
  <c r="F46" i="3"/>
  <c r="E46" i="3"/>
  <c r="N44" i="3"/>
  <c r="N43" i="3"/>
  <c r="N42" i="3"/>
  <c r="M41" i="3"/>
  <c r="L41" i="3"/>
  <c r="K41" i="3"/>
  <c r="I41" i="3"/>
  <c r="H41" i="3"/>
  <c r="F41" i="3"/>
  <c r="E41" i="3"/>
  <c r="N39" i="3"/>
  <c r="N38" i="3"/>
  <c r="M36" i="3"/>
  <c r="L36" i="3"/>
  <c r="K36" i="3"/>
  <c r="I36" i="3"/>
  <c r="H36" i="3"/>
  <c r="E23" i="3"/>
  <c r="F23" i="3"/>
  <c r="G23" i="3"/>
  <c r="H23" i="3"/>
  <c r="I23" i="3"/>
  <c r="K23" i="3"/>
  <c r="L23" i="3"/>
  <c r="M23" i="3"/>
  <c r="N25" i="3"/>
  <c r="N26" i="3"/>
  <c r="N41" i="3" l="1"/>
  <c r="N46" i="3"/>
  <c r="N36" i="3"/>
  <c r="N23" i="3"/>
  <c r="N403" i="3" l="1"/>
  <c r="N402" i="3"/>
  <c r="N401" i="3"/>
  <c r="M400" i="3"/>
  <c r="L400" i="3"/>
  <c r="K400" i="3"/>
  <c r="I400" i="3"/>
  <c r="H400" i="3"/>
  <c r="G400" i="3"/>
  <c r="F400" i="3"/>
  <c r="E400" i="3"/>
  <c r="N399" i="3"/>
  <c r="N398" i="3"/>
  <c r="N397" i="3"/>
  <c r="M396" i="3"/>
  <c r="L396" i="3"/>
  <c r="K396" i="3"/>
  <c r="I396" i="3"/>
  <c r="H396" i="3"/>
  <c r="G396" i="3"/>
  <c r="F396" i="3"/>
  <c r="E396" i="3"/>
  <c r="N400" i="3" l="1"/>
  <c r="N396" i="3"/>
  <c r="A132" i="4" l="1"/>
  <c r="Y145" i="4" l="1"/>
  <c r="N393" i="3" l="1"/>
  <c r="N392" i="3"/>
  <c r="N391" i="3"/>
  <c r="M390" i="3"/>
  <c r="L390" i="3"/>
  <c r="K390" i="3"/>
  <c r="I390" i="3"/>
  <c r="H390" i="3"/>
  <c r="G390" i="3"/>
  <c r="F390" i="3"/>
  <c r="E390" i="3"/>
  <c r="A331" i="3"/>
  <c r="A308" i="3"/>
  <c r="A285" i="3"/>
  <c r="A262" i="3"/>
  <c r="A239" i="3"/>
  <c r="A217" i="3"/>
  <c r="A194" i="3"/>
  <c r="A171" i="3"/>
  <c r="A148" i="3"/>
  <c r="A125" i="3"/>
  <c r="A102" i="3"/>
  <c r="A70" i="3"/>
  <c r="N390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V4" i="4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344" i="3"/>
  <c r="N137" i="4" s="1"/>
  <c r="N343" i="3"/>
  <c r="N136" i="4" s="1"/>
  <c r="N342" i="3"/>
  <c r="N135" i="4" s="1"/>
  <c r="K341" i="3"/>
  <c r="K134" i="4" s="1"/>
  <c r="F341" i="3"/>
  <c r="F134" i="4" s="1"/>
  <c r="G341" i="3"/>
  <c r="G134" i="4" s="1"/>
  <c r="H341" i="3"/>
  <c r="H134" i="4" s="1"/>
  <c r="I341" i="3"/>
  <c r="I134" i="4" s="1"/>
  <c r="E341" i="3"/>
  <c r="E134" i="4" s="1"/>
  <c r="N334" i="3" l="1"/>
  <c r="N333" i="3"/>
  <c r="N332" i="3"/>
  <c r="N311" i="3"/>
  <c r="N310" i="3"/>
  <c r="N309" i="3"/>
  <c r="N288" i="3"/>
  <c r="N287" i="3"/>
  <c r="N265" i="3"/>
  <c r="N264" i="3"/>
  <c r="N263" i="3"/>
  <c r="N242" i="3"/>
  <c r="N241" i="3"/>
  <c r="N240" i="3"/>
  <c r="N220" i="3"/>
  <c r="N219" i="3"/>
  <c r="N218" i="3"/>
  <c r="N197" i="3"/>
  <c r="N196" i="3"/>
  <c r="N195" i="3"/>
  <c r="N174" i="3"/>
  <c r="N173" i="3"/>
  <c r="N172" i="3"/>
  <c r="N151" i="3"/>
  <c r="N150" i="3"/>
  <c r="N128" i="3"/>
  <c r="N126" i="3"/>
  <c r="N105" i="3"/>
  <c r="N104" i="3"/>
  <c r="N103" i="3"/>
  <c r="N72" i="3"/>
  <c r="N73" i="3"/>
  <c r="N125" i="3" l="1"/>
  <c r="N171" i="3"/>
  <c r="N262" i="3"/>
  <c r="N148" i="3"/>
  <c r="N331" i="3"/>
  <c r="N239" i="3"/>
  <c r="N308" i="3"/>
  <c r="N194" i="3"/>
  <c r="N285" i="3"/>
  <c r="N217" i="3"/>
  <c r="N10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32" i="3"/>
  <c r="N124" i="4"/>
  <c r="M331" i="3"/>
  <c r="M124" i="4" s="1"/>
  <c r="L331" i="3"/>
  <c r="L124" i="4" s="1"/>
  <c r="K331" i="3"/>
  <c r="K124" i="4" s="1"/>
  <c r="I331" i="3"/>
  <c r="I124" i="4" s="1"/>
  <c r="H331" i="3"/>
  <c r="H124" i="4" s="1"/>
  <c r="G331" i="3"/>
  <c r="G124" i="4" s="1"/>
  <c r="F331" i="3"/>
  <c r="F124" i="4" s="1"/>
  <c r="E331" i="3"/>
  <c r="E124" i="4" s="1"/>
  <c r="T124" i="4" s="1"/>
  <c r="T198" i="4" s="1"/>
  <c r="N330" i="3"/>
  <c r="N329" i="3"/>
  <c r="N328" i="3"/>
  <c r="M327" i="3"/>
  <c r="L327" i="3"/>
  <c r="K327" i="3"/>
  <c r="I327" i="3"/>
  <c r="H327" i="3"/>
  <c r="G327" i="3"/>
  <c r="F327" i="3"/>
  <c r="E327" i="3"/>
  <c r="N323" i="3"/>
  <c r="N322" i="3"/>
  <c r="N321" i="3"/>
  <c r="M320" i="3"/>
  <c r="L320" i="3"/>
  <c r="K320" i="3"/>
  <c r="I320" i="3"/>
  <c r="H320" i="3"/>
  <c r="G320" i="3"/>
  <c r="F320" i="3"/>
  <c r="E320" i="3"/>
  <c r="N318" i="3"/>
  <c r="N317" i="3"/>
  <c r="N316" i="3"/>
  <c r="M315" i="3"/>
  <c r="L315" i="3"/>
  <c r="K315" i="3"/>
  <c r="I315" i="3"/>
  <c r="H315" i="3"/>
  <c r="G315" i="3"/>
  <c r="F315" i="3"/>
  <c r="E315" i="3"/>
  <c r="B309" i="3"/>
  <c r="N117" i="4"/>
  <c r="M308" i="3"/>
  <c r="M117" i="4" s="1"/>
  <c r="L308" i="3"/>
  <c r="L117" i="4" s="1"/>
  <c r="K308" i="3"/>
  <c r="K117" i="4" s="1"/>
  <c r="I308" i="3"/>
  <c r="I117" i="4" s="1"/>
  <c r="H308" i="3"/>
  <c r="H117" i="4" s="1"/>
  <c r="G308" i="3"/>
  <c r="G117" i="4" s="1"/>
  <c r="V117" i="4" s="1"/>
  <c r="F308" i="3"/>
  <c r="F117" i="4" s="1"/>
  <c r="E308" i="3"/>
  <c r="E117" i="4" s="1"/>
  <c r="T117" i="4" s="1"/>
  <c r="T194" i="4" s="1"/>
  <c r="N307" i="3"/>
  <c r="N306" i="3"/>
  <c r="N305" i="3"/>
  <c r="M304" i="3"/>
  <c r="L304" i="3"/>
  <c r="K304" i="3"/>
  <c r="I304" i="3"/>
  <c r="H304" i="3"/>
  <c r="G304" i="3"/>
  <c r="F304" i="3"/>
  <c r="E304" i="3"/>
  <c r="N300" i="3"/>
  <c r="N299" i="3"/>
  <c r="N298" i="3"/>
  <c r="M297" i="3"/>
  <c r="L297" i="3"/>
  <c r="K297" i="3"/>
  <c r="I297" i="3"/>
  <c r="H297" i="3"/>
  <c r="G297" i="3"/>
  <c r="F297" i="3"/>
  <c r="E297" i="3"/>
  <c r="N295" i="3"/>
  <c r="N294" i="3"/>
  <c r="N293" i="3"/>
  <c r="M292" i="3"/>
  <c r="L292" i="3"/>
  <c r="K292" i="3"/>
  <c r="I292" i="3"/>
  <c r="H292" i="3"/>
  <c r="G292" i="3"/>
  <c r="F292" i="3"/>
  <c r="E292" i="3"/>
  <c r="B286" i="3"/>
  <c r="N110" i="4"/>
  <c r="M285" i="3"/>
  <c r="M110" i="4" s="1"/>
  <c r="L285" i="3"/>
  <c r="L110" i="4" s="1"/>
  <c r="K285" i="3"/>
  <c r="K110" i="4" s="1"/>
  <c r="I285" i="3"/>
  <c r="I110" i="4" s="1"/>
  <c r="H285" i="3"/>
  <c r="H110" i="4" s="1"/>
  <c r="G285" i="3"/>
  <c r="G110" i="4" s="1"/>
  <c r="F285" i="3"/>
  <c r="F110" i="4" s="1"/>
  <c r="E285" i="3"/>
  <c r="E110" i="4" s="1"/>
  <c r="T110" i="4" s="1"/>
  <c r="T190" i="4" s="1"/>
  <c r="N284" i="3"/>
  <c r="N283" i="3"/>
  <c r="N282" i="3"/>
  <c r="M281" i="3"/>
  <c r="L281" i="3"/>
  <c r="K281" i="3"/>
  <c r="I281" i="3"/>
  <c r="H281" i="3"/>
  <c r="G281" i="3"/>
  <c r="F281" i="3"/>
  <c r="E281" i="3"/>
  <c r="B263" i="3"/>
  <c r="N103" i="4"/>
  <c r="M262" i="3"/>
  <c r="M103" i="4" s="1"/>
  <c r="L262" i="3"/>
  <c r="L103" i="4" s="1"/>
  <c r="K262" i="3"/>
  <c r="K103" i="4" s="1"/>
  <c r="I262" i="3"/>
  <c r="I103" i="4" s="1"/>
  <c r="H262" i="3"/>
  <c r="H103" i="4" s="1"/>
  <c r="G262" i="3"/>
  <c r="G103" i="4" s="1"/>
  <c r="V103" i="4" s="1"/>
  <c r="F262" i="3"/>
  <c r="F103" i="4" s="1"/>
  <c r="E262" i="3"/>
  <c r="E103" i="4" s="1"/>
  <c r="T103" i="4" s="1"/>
  <c r="T186" i="4" s="1"/>
  <c r="N261" i="3"/>
  <c r="N260" i="3"/>
  <c r="N259" i="3"/>
  <c r="M258" i="3"/>
  <c r="L258" i="3"/>
  <c r="K258" i="3"/>
  <c r="I258" i="3"/>
  <c r="H258" i="3"/>
  <c r="G258" i="3"/>
  <c r="F258" i="3"/>
  <c r="E258" i="3"/>
  <c r="N254" i="3"/>
  <c r="N253" i="3"/>
  <c r="N252" i="3"/>
  <c r="M251" i="3"/>
  <c r="L251" i="3"/>
  <c r="K251" i="3"/>
  <c r="I251" i="3"/>
  <c r="H251" i="3"/>
  <c r="G251" i="3"/>
  <c r="F251" i="3"/>
  <c r="E251" i="3"/>
  <c r="N249" i="3"/>
  <c r="N248" i="3"/>
  <c r="N247" i="3"/>
  <c r="M246" i="3"/>
  <c r="L246" i="3"/>
  <c r="K246" i="3"/>
  <c r="I246" i="3"/>
  <c r="H246" i="3"/>
  <c r="G246" i="3"/>
  <c r="F246" i="3"/>
  <c r="E246" i="3"/>
  <c r="B240" i="3"/>
  <c r="N96" i="4"/>
  <c r="M239" i="3"/>
  <c r="M96" i="4" s="1"/>
  <c r="L239" i="3"/>
  <c r="L96" i="4" s="1"/>
  <c r="K239" i="3"/>
  <c r="K96" i="4" s="1"/>
  <c r="I239" i="3"/>
  <c r="I96" i="4" s="1"/>
  <c r="H239" i="3"/>
  <c r="H96" i="4" s="1"/>
  <c r="G239" i="3"/>
  <c r="G96" i="4" s="1"/>
  <c r="F239" i="3"/>
  <c r="F96" i="4" s="1"/>
  <c r="U96" i="4" s="1"/>
  <c r="U182" i="4" s="1"/>
  <c r="E239" i="3"/>
  <c r="E96" i="4" s="1"/>
  <c r="T96" i="4" s="1"/>
  <c r="T182" i="4" s="1"/>
  <c r="N238" i="3"/>
  <c r="N237" i="3"/>
  <c r="N236" i="3"/>
  <c r="M235" i="3"/>
  <c r="L235" i="3"/>
  <c r="K235" i="3"/>
  <c r="I235" i="3"/>
  <c r="H235" i="3"/>
  <c r="G235" i="3"/>
  <c r="F235" i="3"/>
  <c r="E235" i="3"/>
  <c r="N231" i="3"/>
  <c r="N230" i="3"/>
  <c r="N229" i="3"/>
  <c r="M228" i="3"/>
  <c r="L228" i="3"/>
  <c r="K228" i="3"/>
  <c r="I228" i="3"/>
  <c r="H228" i="3"/>
  <c r="G228" i="3"/>
  <c r="F228" i="3"/>
  <c r="E228" i="3"/>
  <c r="N227" i="3"/>
  <c r="N226" i="3"/>
  <c r="N225" i="3"/>
  <c r="M224" i="3"/>
  <c r="L224" i="3"/>
  <c r="K224" i="3"/>
  <c r="I224" i="3"/>
  <c r="H224" i="3"/>
  <c r="G224" i="3"/>
  <c r="F224" i="3"/>
  <c r="E224" i="3"/>
  <c r="B218" i="3"/>
  <c r="N89" i="4"/>
  <c r="M217" i="3"/>
  <c r="M89" i="4" s="1"/>
  <c r="L217" i="3"/>
  <c r="L89" i="4" s="1"/>
  <c r="K217" i="3"/>
  <c r="K89" i="4" s="1"/>
  <c r="I217" i="3"/>
  <c r="I89" i="4" s="1"/>
  <c r="H217" i="3"/>
  <c r="H89" i="4" s="1"/>
  <c r="G217" i="3"/>
  <c r="G89" i="4" s="1"/>
  <c r="V89" i="4" s="1"/>
  <c r="F217" i="3"/>
  <c r="F89" i="4" s="1"/>
  <c r="E217" i="3"/>
  <c r="E89" i="4" s="1"/>
  <c r="T89" i="4" s="1"/>
  <c r="T178" i="4" s="1"/>
  <c r="N216" i="3"/>
  <c r="N215" i="3"/>
  <c r="N214" i="3"/>
  <c r="M213" i="3"/>
  <c r="L213" i="3"/>
  <c r="K213" i="3"/>
  <c r="I213" i="3"/>
  <c r="H213" i="3"/>
  <c r="G213" i="3"/>
  <c r="F213" i="3"/>
  <c r="E213" i="3"/>
  <c r="N209" i="3"/>
  <c r="N208" i="3"/>
  <c r="N207" i="3"/>
  <c r="M206" i="3"/>
  <c r="L206" i="3"/>
  <c r="K206" i="3"/>
  <c r="I206" i="3"/>
  <c r="H206" i="3"/>
  <c r="G206" i="3"/>
  <c r="F206" i="3"/>
  <c r="E206" i="3"/>
  <c r="N204" i="3"/>
  <c r="N203" i="3"/>
  <c r="N202" i="3"/>
  <c r="M201" i="3"/>
  <c r="L201" i="3"/>
  <c r="K201" i="3"/>
  <c r="I201" i="3"/>
  <c r="H201" i="3"/>
  <c r="G201" i="3"/>
  <c r="F201" i="3"/>
  <c r="E201" i="3"/>
  <c r="B195" i="3"/>
  <c r="N82" i="4"/>
  <c r="M194" i="3"/>
  <c r="M82" i="4" s="1"/>
  <c r="L194" i="3"/>
  <c r="L82" i="4" s="1"/>
  <c r="K194" i="3"/>
  <c r="K82" i="4" s="1"/>
  <c r="I194" i="3"/>
  <c r="I82" i="4" s="1"/>
  <c r="H194" i="3"/>
  <c r="H82" i="4" s="1"/>
  <c r="G194" i="3"/>
  <c r="G82" i="4" s="1"/>
  <c r="F194" i="3"/>
  <c r="F82" i="4" s="1"/>
  <c r="U82" i="4" s="1"/>
  <c r="U174" i="4" s="1"/>
  <c r="E194" i="3"/>
  <c r="E82" i="4" s="1"/>
  <c r="T82" i="4" s="1"/>
  <c r="T174" i="4" s="1"/>
  <c r="N193" i="3"/>
  <c r="N192" i="3"/>
  <c r="N191" i="3"/>
  <c r="M190" i="3"/>
  <c r="L190" i="3"/>
  <c r="K190" i="3"/>
  <c r="I190" i="3"/>
  <c r="H190" i="3"/>
  <c r="G190" i="3"/>
  <c r="F190" i="3"/>
  <c r="E190" i="3"/>
  <c r="N186" i="3"/>
  <c r="N185" i="3"/>
  <c r="N184" i="3"/>
  <c r="M183" i="3"/>
  <c r="L183" i="3"/>
  <c r="K183" i="3"/>
  <c r="I183" i="3"/>
  <c r="H183" i="3"/>
  <c r="G183" i="3"/>
  <c r="F183" i="3"/>
  <c r="E183" i="3"/>
  <c r="N181" i="3"/>
  <c r="N180" i="3"/>
  <c r="N179" i="3"/>
  <c r="M178" i="3"/>
  <c r="L178" i="3"/>
  <c r="K178" i="3"/>
  <c r="I178" i="3"/>
  <c r="H178" i="3"/>
  <c r="G178" i="3"/>
  <c r="F178" i="3"/>
  <c r="E178" i="3"/>
  <c r="B172" i="3"/>
  <c r="N75" i="4"/>
  <c r="M171" i="3"/>
  <c r="M75" i="4" s="1"/>
  <c r="L171" i="3"/>
  <c r="L75" i="4" s="1"/>
  <c r="K171" i="3"/>
  <c r="K75" i="4" s="1"/>
  <c r="I171" i="3"/>
  <c r="I75" i="4" s="1"/>
  <c r="H171" i="3"/>
  <c r="H75" i="4" s="1"/>
  <c r="G171" i="3"/>
  <c r="G75" i="4" s="1"/>
  <c r="V75" i="4" s="1"/>
  <c r="F171" i="3"/>
  <c r="F75" i="4" s="1"/>
  <c r="E171" i="3"/>
  <c r="E75" i="4" s="1"/>
  <c r="T75" i="4" s="1"/>
  <c r="T170" i="4" s="1"/>
  <c r="N170" i="3"/>
  <c r="N169" i="3"/>
  <c r="N168" i="3"/>
  <c r="M167" i="3"/>
  <c r="L167" i="3"/>
  <c r="K167" i="3"/>
  <c r="I167" i="3"/>
  <c r="H167" i="3"/>
  <c r="G167" i="3"/>
  <c r="F167" i="3"/>
  <c r="E167" i="3"/>
  <c r="N163" i="3"/>
  <c r="N162" i="3"/>
  <c r="N161" i="3"/>
  <c r="M160" i="3"/>
  <c r="L160" i="3"/>
  <c r="K160" i="3"/>
  <c r="I160" i="3"/>
  <c r="H160" i="3"/>
  <c r="G160" i="3"/>
  <c r="F160" i="3"/>
  <c r="E160" i="3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68" i="4"/>
  <c r="H148" i="3"/>
  <c r="H68" i="4" s="1"/>
  <c r="G148" i="3"/>
  <c r="G68" i="4" s="1"/>
  <c r="F148" i="3"/>
  <c r="F68" i="4" s="1"/>
  <c r="E148" i="3"/>
  <c r="E68" i="4" s="1"/>
  <c r="T68" i="4" s="1"/>
  <c r="T166" i="4" s="1"/>
  <c r="B126" i="3"/>
  <c r="M125" i="3"/>
  <c r="M61" i="4" s="1"/>
  <c r="K61" i="4"/>
  <c r="I125" i="3"/>
  <c r="I61" i="4" s="1"/>
  <c r="H125" i="3"/>
  <c r="H61" i="4" s="1"/>
  <c r="G61" i="4"/>
  <c r="V61" i="4" s="1"/>
  <c r="F61" i="4"/>
  <c r="E125" i="3"/>
  <c r="E61" i="4" s="1"/>
  <c r="T61" i="4" s="1"/>
  <c r="T162" i="4" s="1"/>
  <c r="N124" i="3"/>
  <c r="N123" i="3"/>
  <c r="M121" i="3"/>
  <c r="L121" i="3"/>
  <c r="I121" i="3"/>
  <c r="H121" i="3"/>
  <c r="E121" i="3"/>
  <c r="N117" i="3"/>
  <c r="N116" i="3"/>
  <c r="N115" i="3"/>
  <c r="M114" i="3"/>
  <c r="L114" i="3"/>
  <c r="K114" i="3"/>
  <c r="I114" i="3"/>
  <c r="H114" i="3"/>
  <c r="G114" i="3"/>
  <c r="F114" i="3"/>
  <c r="E114" i="3"/>
  <c r="N112" i="3"/>
  <c r="N111" i="3"/>
  <c r="M109" i="3"/>
  <c r="L109" i="3"/>
  <c r="K109" i="3"/>
  <c r="I109" i="3"/>
  <c r="H109" i="3"/>
  <c r="G109" i="3"/>
  <c r="F109" i="3"/>
  <c r="E109" i="3"/>
  <c r="K5" i="4" l="1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09" i="3"/>
  <c r="N121" i="3"/>
  <c r="N155" i="3"/>
  <c r="N167" i="3"/>
  <c r="N183" i="3"/>
  <c r="N201" i="3"/>
  <c r="N213" i="3"/>
  <c r="N228" i="3"/>
  <c r="N246" i="3"/>
  <c r="N258" i="3"/>
  <c r="N292" i="3"/>
  <c r="N304" i="3"/>
  <c r="N320" i="3"/>
  <c r="N114" i="3"/>
  <c r="N160" i="3"/>
  <c r="N178" i="3"/>
  <c r="N190" i="3"/>
  <c r="N206" i="3"/>
  <c r="N224" i="3"/>
  <c r="N235" i="3"/>
  <c r="N251" i="3"/>
  <c r="N281" i="3"/>
  <c r="N297" i="3"/>
  <c r="N315" i="3"/>
  <c r="N327" i="3"/>
  <c r="B103" i="3"/>
  <c r="M102" i="3"/>
  <c r="M43" i="4" s="1"/>
  <c r="L102" i="3"/>
  <c r="L43" i="4" s="1"/>
  <c r="K102" i="3"/>
  <c r="K43" i="4" s="1"/>
  <c r="I102" i="3"/>
  <c r="I43" i="4" s="1"/>
  <c r="H102" i="3"/>
  <c r="H43" i="4" s="1"/>
  <c r="G102" i="3"/>
  <c r="G43" i="4" s="1"/>
  <c r="F102" i="3"/>
  <c r="F43" i="4" s="1"/>
  <c r="E102" i="3"/>
  <c r="E43" i="4" s="1"/>
  <c r="N101" i="3"/>
  <c r="N100" i="3"/>
  <c r="N99" i="3"/>
  <c r="M98" i="3"/>
  <c r="L98" i="3"/>
  <c r="K98" i="3"/>
  <c r="I98" i="3"/>
  <c r="H98" i="3"/>
  <c r="G98" i="3"/>
  <c r="F98" i="3"/>
  <c r="E98" i="3"/>
  <c r="N94" i="3"/>
  <c r="N93" i="3"/>
  <c r="N92" i="3"/>
  <c r="M91" i="3"/>
  <c r="L91" i="3"/>
  <c r="K91" i="3"/>
  <c r="I91" i="3"/>
  <c r="H91" i="3"/>
  <c r="G91" i="3"/>
  <c r="F91" i="3"/>
  <c r="E91" i="3"/>
  <c r="N89" i="3"/>
  <c r="N27" i="4" s="1"/>
  <c r="N88" i="3"/>
  <c r="N87" i="3"/>
  <c r="M86" i="3"/>
  <c r="L86" i="3"/>
  <c r="K86" i="3"/>
  <c r="I86" i="3"/>
  <c r="H86" i="3"/>
  <c r="G86" i="3"/>
  <c r="F86" i="3"/>
  <c r="E86" i="3"/>
  <c r="B71" i="3"/>
  <c r="M341" i="3"/>
  <c r="L341" i="3"/>
  <c r="K139" i="4"/>
  <c r="N389" i="3"/>
  <c r="N388" i="3"/>
  <c r="N387" i="3"/>
  <c r="M386" i="3"/>
  <c r="L386" i="3"/>
  <c r="K386" i="3"/>
  <c r="I386" i="3"/>
  <c r="H386" i="3"/>
  <c r="G386" i="3"/>
  <c r="F386" i="3"/>
  <c r="E386" i="3"/>
  <c r="N383" i="3"/>
  <c r="N382" i="3"/>
  <c r="N381" i="3"/>
  <c r="M380" i="3"/>
  <c r="L380" i="3"/>
  <c r="K380" i="3"/>
  <c r="I380" i="3"/>
  <c r="H380" i="3"/>
  <c r="G380" i="3"/>
  <c r="F380" i="3"/>
  <c r="E380" i="3"/>
  <c r="N373" i="3"/>
  <c r="N372" i="3"/>
  <c r="N371" i="3"/>
  <c r="M370" i="3"/>
  <c r="L370" i="3"/>
  <c r="K370" i="3"/>
  <c r="I370" i="3"/>
  <c r="H370" i="3"/>
  <c r="G370" i="3"/>
  <c r="F370" i="3"/>
  <c r="E370" i="3"/>
  <c r="N369" i="3"/>
  <c r="N368" i="3"/>
  <c r="N367" i="3"/>
  <c r="M366" i="3"/>
  <c r="L366" i="3"/>
  <c r="K366" i="3"/>
  <c r="I366" i="3"/>
  <c r="H366" i="3"/>
  <c r="G366" i="3"/>
  <c r="F366" i="3"/>
  <c r="E366" i="3"/>
  <c r="N363" i="3"/>
  <c r="N362" i="3"/>
  <c r="N361" i="3"/>
  <c r="M360" i="3"/>
  <c r="L360" i="3"/>
  <c r="K360" i="3"/>
  <c r="I360" i="3"/>
  <c r="H360" i="3"/>
  <c r="G360" i="3"/>
  <c r="F360" i="3"/>
  <c r="E360" i="3"/>
  <c r="N353" i="3"/>
  <c r="N352" i="3"/>
  <c r="N351" i="3"/>
  <c r="M350" i="3"/>
  <c r="L350" i="3"/>
  <c r="K350" i="3"/>
  <c r="I350" i="3"/>
  <c r="H350" i="3"/>
  <c r="G350" i="3"/>
  <c r="F350" i="3"/>
  <c r="E350" i="3"/>
  <c r="N349" i="3"/>
  <c r="N348" i="3"/>
  <c r="N347" i="3"/>
  <c r="M346" i="3"/>
  <c r="L346" i="3"/>
  <c r="K346" i="3"/>
  <c r="I346" i="3"/>
  <c r="H346" i="3"/>
  <c r="G346" i="3"/>
  <c r="F346" i="3"/>
  <c r="E346" i="3"/>
  <c r="L70" i="3"/>
  <c r="L36" i="4" s="1"/>
  <c r="L41" i="4" s="1"/>
  <c r="M70" i="3"/>
  <c r="M36" i="4" s="1"/>
  <c r="M41" i="4" s="1"/>
  <c r="N70" i="3"/>
  <c r="N36" i="4" s="1"/>
  <c r="N41" i="4" s="1"/>
  <c r="K70" i="3"/>
  <c r="K36" i="4" s="1"/>
  <c r="K41" i="4" s="1"/>
  <c r="I70" i="3"/>
  <c r="I36" i="4" s="1"/>
  <c r="I41" i="4" s="1"/>
  <c r="H70" i="3"/>
  <c r="H36" i="4" s="1"/>
  <c r="H41" i="4" s="1"/>
  <c r="G70" i="3"/>
  <c r="G36" i="4" s="1"/>
  <c r="F70" i="3"/>
  <c r="F36" i="4" s="1"/>
  <c r="E70" i="3"/>
  <c r="N13" i="3"/>
  <c r="N11" i="3"/>
  <c r="N6" i="3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N8" i="3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41" i="3"/>
  <c r="N346" i="3"/>
  <c r="N366" i="3"/>
  <c r="N386" i="3"/>
  <c r="N86" i="3"/>
  <c r="N98" i="3"/>
  <c r="N350" i="3"/>
  <c r="N360" i="3"/>
  <c r="N370" i="3"/>
  <c r="N380" i="3"/>
  <c r="N91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14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12" i="4"/>
  <c r="L12" i="4"/>
  <c r="M12" i="4"/>
  <c r="F7" i="3"/>
  <c r="F13" i="4" s="1"/>
  <c r="G7" i="3"/>
  <c r="G13" i="4" s="1"/>
  <c r="H7" i="3"/>
  <c r="H13" i="4" s="1"/>
  <c r="I7" i="3"/>
  <c r="I13" i="4" s="1"/>
  <c r="K13" i="4"/>
  <c r="M13" i="4"/>
  <c r="F8" i="3"/>
  <c r="F14" i="4" s="1"/>
  <c r="G8" i="3"/>
  <c r="G14" i="4" s="1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P12" i="4" l="1"/>
  <c r="P14" i="4"/>
  <c r="E5" i="3"/>
  <c r="E11" i="4" s="1"/>
  <c r="I5" i="3"/>
  <c r="I11" i="4" s="1"/>
  <c r="H5" i="3"/>
  <c r="H11" i="4" s="1"/>
  <c r="M5" i="3"/>
  <c r="M11" i="4" s="1"/>
  <c r="G5" i="3"/>
  <c r="G11" i="4" s="1"/>
  <c r="K5" i="3"/>
  <c r="K11" i="4" s="1"/>
  <c r="F5" i="3"/>
  <c r="F11" i="4" s="1"/>
  <c r="L63" i="4"/>
  <c r="L26" i="4" s="1"/>
  <c r="N61" i="4"/>
  <c r="L12" i="3"/>
  <c r="L20" i="4" s="1"/>
  <c r="L61" i="4"/>
  <c r="N63" i="4" l="1"/>
  <c r="N65" i="4" s="1"/>
  <c r="N66" i="4" s="1"/>
  <c r="L10" i="3"/>
  <c r="L18" i="4" s="1"/>
  <c r="L7" i="4"/>
  <c r="L22" i="4"/>
  <c r="L24" i="4"/>
  <c r="L31" i="4"/>
  <c r="N12" i="3"/>
  <c r="N26" i="4"/>
  <c r="L7" i="3"/>
  <c r="L5" i="3" s="1"/>
  <c r="L65" i="4"/>
  <c r="N20" i="4" l="1"/>
  <c r="N7" i="3"/>
  <c r="N5" i="3" s="1"/>
  <c r="N10" i="3"/>
  <c r="N18" i="4" s="1"/>
  <c r="L23" i="4"/>
  <c r="N31" i="4"/>
  <c r="P31" i="4" s="1"/>
  <c r="N24" i="4"/>
  <c r="P24" i="4" s="1"/>
  <c r="L13" i="4"/>
  <c r="L5" i="4"/>
  <c r="L11" i="4" s="1"/>
  <c r="P26" i="4"/>
  <c r="L66" i="4"/>
  <c r="P66" i="4" s="1"/>
  <c r="P65" i="4"/>
  <c r="L29" i="4"/>
  <c r="N29" i="4" l="1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<sst xmlns="http://schemas.openxmlformats.org/spreadsheetml/2006/main" count="783" uniqueCount="137">
  <si>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</si>
  <si>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</si>
  <si>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</si>
  <si>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</si>
  <si>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</si>
  <si>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</si>
  <si>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</si>
  <si>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</si>
  <si>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</si>
  <si>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</si>
  <si>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</si>
  <si>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</si>
  <si>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</si>
  <si>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</si>
  <si>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</si>
  <si>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</si>
  <si>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</si>
  <si>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</si>
  <si>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</si>
  <si>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</si>
  <si>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</si>
  <si>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</si>
  <si>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</si>
  <si>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</si>
  <si>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</si>
  <si>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</si>
  <si>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</si>
  <si>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</si>
  <si>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</si>
  <si>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</si>
  <si>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</si>
  <si>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</si>
  <si>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</si>
  <si>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</si>
  <si>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</si>
  <si>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</si>
  <si>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</si>
  <si>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</si>
  <si>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</si>
  <si>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</si>
  <si>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</si>
  <si>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</si>
  <si>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</si>
  <si>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</si>
  <si>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</si>
  <si>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</si>
  <si>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</si>
  <si>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</si>
  <si>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</si>
  <si>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</si>
  <si>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</si>
  <si>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</si>
  <si>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</si>
  <si>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</si>
  <si>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</si>
  <si>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</si>
  <si>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</si>
  <si>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</si>
  <si>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</si>
  <si>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</si>
  <si>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</si>
  <si>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</si>
  <si>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</si>
  <si>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</si>
  <si>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</si>
  <si>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</si>
  <si>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</si>
  <si>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</si>
  <si>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</si>
  <si>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</si>
  <si>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</si>
  <si>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</si>
  <si>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</si>
  <si>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</si>
  <si>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</si>
  <si>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</si>
  <si>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</si>
  <si>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</si>
  <si>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</si>
  <si>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</si>
  <si>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</si>
  <si>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</si>
  <si>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</si>
  <si>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</si>
  <si>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</si>
  <si>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</si>
  <si>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</si>
  <si>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</si>
  <si>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</si>
  <si>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</si>
  <si>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</si>
  <si>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</si>
  <si>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</si>
  <si>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</si>
  <si>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</si>
  <si>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</si>
  <si>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</si>
  <si>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</si>
  <si>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</si>
  <si>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</si>
  <si>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</si>
  <si>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</si>
  <si>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</si>
  <si>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</si>
  <si>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</si>
  <si>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Строительство Физкультурно-оздоровительного комплекса по адресу: Приморский край с.Чугуевка ул. Комарова</t>
  </si>
  <si>
    <t>1.2</t>
  </si>
  <si>
    <t>Организация физкультурно-спортивной работы по месту жительства</t>
  </si>
  <si>
    <t>1.3</t>
  </si>
  <si>
    <t>Приобретение и поставка спортивного инвентаря, спортивного оборудования и иного имущества для развития массового спорта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</si>
  <si>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</si>
  <si>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</si>
  <si>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Строительство детского сада на 120 мест в селе Чугуевка, ул. Школьная (09.04.2020 г размещено извещение о проведении акуциона, 22.04.2020 г - аукцион, 12.05.2020 г - начало проведения работ, 31.08.2021 г - срок окончания работ)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</si>
  <si>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</si>
  <si>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Строительство сельского клуба на 50 мест в с. Ленино Чугуевского района Приморского края</t>
  </si>
  <si>
    <t>Региональный проект 1. Формирование комфортной городской среды</t>
  </si>
  <si>
    <t>Формирование комфортной городской среды
Благоустройство общественной территории "Парк Памяти, с. Чугуевка, ул. 50 лет Октября, д. 193"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</si>
  <si>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</si>
  <si>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</si>
  <si>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</si>
  <si>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</si>
  <si>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</si>
  <si>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Оснащение объектов спортивно-педагогическим оборудованием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</si>
  <si>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</si>
  <si>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</si>
  <si>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>Формирование современной городской среды_Благоустройство территорий, детских и спортивных площадок</t>
  </si>
  <si>
    <t>Строительство сельского клуба на 100 мест в с.Верхняя Бреевка Чугуевского района Приморского края</t>
  </si>
  <si>
    <t>Договор возмездного оказания услуг от 31.01.2022 г. № 21/1-22 на сумму 0,105 тыс. руб.</t>
  </si>
  <si>
    <t>МК №012300016620000071_88488 от 18.05.2020 г. ООО "ТРАК_СЕРВИС" "Выполнение строительно-монтажных работ по объекту:"Физкультурно-оздоровительный комплекс по адресу: Приморский край, с. Чугуевка, ул. Комарова" - стоимость - 119167329,14 руб.(план), стоимость (факт) - 132319849,14 руб. Договор № 36/у-01-2020 от 28.05.2020 Услуги по осуществлению строительного контроля за выполнением работ по строительству ФОК, стоимость план/факт - 600000,00 руб. Договор № 20-0022-20-ТП от 19.05.2020 Подключение (технологическое присоединение) к системе теплоснабжения, стоимость план/факт - 7650600,00 руб. Заключено 7 МК на  поставку оборудования на сумму 4,61 млн. руб. в т.ч. : МК 01200300016620000121_88488 от 03.11.2020 г. с ООО "ИБР" на сумму 2 579 777,86 руб. (исполнен в 2020 г.).  МК 127-21 от 19.05.2021 г. с ИП Власюк С.В. на сумму 5480,00руб. (исполнен). МК №126-21 от 19.05.2021 г. с ИП Власюк С.В. на сумму 49800,00 руб. (исполнен). МК № 0120300016621000085_88488 от 14.07.2021 г. с ООО "ПриМФ-лес" на сумму 1 312 546,25 руб. (исполнен). МК №185-21 от 28.06.2021 г. с ООО "АСК ТРЕЙДИНГ"  на сумму 57805,00 руб. (исполнен). МК № 300-21 от 23.09.2021 г. с ООО "АСК ТРЕЙДИНГ" на сумму 99600,00 руб. (исполнен). МК № 324-21 от 04.10.202 г. с ООО "УссуриТехно" на сумму 503200,0 руб. (исполнен). Для  заключения дополнительного соглашения выделены деньги.</t>
  </si>
  <si>
    <t>1. МК № 0120300016622000006_88488 от 28.02.2022 г. ООО"ССТ" 2,11896476 млн.руб. срок с 11.04.2022 по 01.07.2022 г. Работы выполнены на 100%. ПП № 754435 от 17.06.2022 на сумму 0,02118965 млн.руб.,пп № 75173 от 24.06.2022 на сумму  2,09777511 млн.руб.
2. МК № 0120300016622000011_88488 от 09.03.2022 г. ООО"Вектор" 1,07456348 млн.руб. срок с 11.04.2022 по 01.07.2022 г. Работы выполнены на 100%  ПП № 434395 от 11.07.2022 на сумму 0,01074564 млн.руб., ПП № 434395 от 20.07.2022 на сумму 1,06381784 млн.руб.
3. МК № 0120300016622000012_88488 от 11.03.2022 г. ООО"Оранж" 3,21275594 млн.руб. срок с 23.05.2022 по 03.06.2022 г. Работы выполнены на 100% ПП № 383041 от 07.07.2022 на сумму 0,03212756 млн.руб., ПП № 474929 от 14.07.2022 на сумму 3,18062838 млн.руб.
4. Договор № 74-22 от 11.03.2022 г. ООО "ССТ" 0,49759240 млн.руб. срок с 01.06.2022 по 15.06.2022 г. Работы выполнены на 100%. ПП № 754436 от 17.06.2022 г. на сумму 0,00497592 млн. руб.,пп № 75173 от 24.06.2022 на сумму  0,49261618 млн.руб.
5. Договор № 75-22 от 11.03.2022 г. ООО "Оранж" 0,21612827 млн.руб. срок с 01.07.2022 по 15.07.2022 г. Работы выполнены на 100%, ПП № 383040 от 07.07.2022 на сумму 0,00216128 млн.руб., ПП № 474929 от 14.07.2022 на сумму 0,21396699 млн.руб.</t>
  </si>
  <si>
    <t xml:space="preserve">1. Муниципальный контракт на приобретение и поставку спортивного инвентаря для развития массового спорта (снегоход «Буран Лидер АДЕ») от 13.04.2022 г № 131-22 на сумму 0,423 тыс. руб.  (исполнен)                                                                 2. Муниципальный контракт  № 0120300016622000014_88488 от 14.03.2022 г. на приобретение и поставку спортивного инвентаря, спортивного оборудования и иного имущества для развития массового спорта на сумму 0,59 тыс.руб. (исполнен).                                                                                                                      3. Муниципальный контракт № 0120300016622000005_88488 от 01.03.2022 г на приобретение и поставку спортивного инвентаря, спортивного оборудования и иного имущества для развития массового спорта на сумму 0,063 тыс. руб. (исполнен).                                                                            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</si>
  <si>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01.09.2022</t>
    </r>
  </si>
  <si>
    <t>Муниципальный контракт №0120300016620000066_88488 заключен 12.05.2020 с ООО "ТРАК-СЕРВИС". Цена контракта 181 949 685, 06 руб.  Объект введен в эксплуатацию 30.12.2021г. Указана сумма средств, выделенная на выполнение работ по озеленению. Работы по озеленению выполнены и оплачены.</t>
  </si>
  <si>
    <t>1. МК № 0120300016621000141_88488 от 21.01.2022 г., ООО "Владстроймонтаж", 4,28580932 млн.руб., срок с 11.04.2022 г. по 01.08.2022 г. Работы выполнены на 100% 20.05.2022 г. пп № 65236 на сумму 93887,92 (1 этап работ по мк 0120300016621000141_88488 от 21.01.2022); пп № 376224 на сумму 880 156,45 от 07.07.2022 г. (2-4 этап работ по мк 0120300016621000141_88488 от 21.01.2022) 10.08.2022 г. пп № 712168 на сумму 3 311 764,95 (5-6 этап)
2. Договор № 51-22 от 24.02.2022 г., ИП Решетнёв А.Н., 0,56606160 млн.руб., срок с 11.04.2022 г. по 30.05.2022 г. Работы выполнены на 100 %
3. МК №  0120300016622000018_88488 от 14.03.2022 г., ООО "Новоком", 0,77811240 млн.руб., срок с 01.05.2022 г. по 01.07.2022 г. Работы выполнены на 99%
4. МК №  0120300016622000022_88488 от 31.03.2022 г., ООО "Славная", 1,17288939 млн.руб., срок с 01.05.2022 г. по 01.07.2022 г. Работы выполнены на 100%, 28.07.2022 пп № 591581 на сумму 1 172 889,39</t>
  </si>
  <si>
    <t>Муниципальный контракт № 012300016621000107_88488 от 08.09.2021 с ООО "ТРАК СЕРВИС" на выполнение работ по строительству объекта "Сельский клуб на 100 мест в с.Верхняя Бреевка Чугуевского района Приморского края" на сумму 90, 711 млн. руб. Срок сдачи объекта 30.09.2022г. Договор оказания услуг по осуществлению строительного контроля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технологическое присоединение энергопринимающих устройств на сумму 0,180 млн.руб.  МК № 0120300016622000030_88488  от 11.04.2022 поставка кресел театральных в рамках инвестиционного проекта для вновь строящегося объекта на сумму 0, 575 млн. руб. МК 178-22 от 12.05.2022 г. Приобретение и поставка ноутбука в рамках инвеститционного проекта для вновь строящегося объекта  на сумму 0,095 млн. руб.МК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 МК № 0120300016622000059_88488 от  06.06.2022 (поставка мебели) на сумму 0,407 млн. руб. МК № 0120300016622000051 от 24.05.2022 (поставка одежды сцены) на сумму 0,544 млн. руб. МК 235-22 от 14.06.2022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млн.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</t>
  </si>
  <si>
    <t>Муниципальный контракт № 012300016621000103_88488 от 27.08.2021 с ООО "ТРАК СЕРВИС" на выполнение работ по строительству объекта "Сельский клуб на 50 мест в с.Ленино Чугуевского района Приморского края" на сумму 76, 27млн. руб. Срок сдачи объекта 30.09.2022г. Договор оказания услуг по осуществлению строительного контроля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технологическое присоединение энергопринимающих устройств на сумму 0,157 млн.руб.  МК № 0120300016622000031_88488 поставка кресел театральных в рамках инвестиционного проекта для вновь строящегося объекта на сумму 0, 406 млн. руб. МК 178-22 от 12.05.2022 Приобретение и поставка ноутбука в рамках инвестиционного проекта для вновь строящегося объекта на сумму 0,080 млн. руб. МК № 0120300016622000046_88488 от 11.05.2022 г.  (поставка противопожарного инвентаря)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МК № 0120300016622000088_88488 от 08.08.2022 (поставка мебели) на сумму 0,079 млн. руб. № 345-22 от 18.08.2022 (оборудование для маломобильной группы населения) на сумму 0,123 млн.руб.</t>
  </si>
  <si>
    <t xml:space="preserve">с. Чугуевка ул. Береговая МК №01203000166220000023_88488 на сумму 4,461, подрядчик АО "Примавтодор", дата заключения 15.02.22,  срок исполнения до 31.07.22; с. Чугуевка ул. Советская МК №01203000166220000009_88488 на сумму 7,450, подрядчик АО "Примавтодор", дата заключения 15.02.22,  срок исполнения до 31.07.22; с. Чугуевка ул. 2ая Набережная МК №01203000166220000010_88488 на сумму 4,602, подрядчик АО "Примавтодор", дата заключения 15.02.22,  срок исполнения до 31.07.22; с. Чугуевка ул. Чкалова МК №01203000166220000008_88488 на сумму 3,689,  подрядчик АО "Примавтодор", дата заключения 15.02.22,  срок исполнения до 31.07.22.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</si>
</sst>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#,##0.0"/>
    <numFmt numFmtId="166" formatCode="0.0"/>
    <numFmt numFmtId="167" formatCode="#,##0.000"/>
    <numFmt numFmtId="168" formatCode="#,##0.00000"/>
    <numFmt numFmtId="169" formatCode="_-* #,##0.00\ _₽_-;\-* #,##0.00\ _₽_-;_-* &quot;-&quot;??\ _₽_-;_-@_-"/>
    <numFmt numFmtId="170" formatCode="#,##0.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9" fontId="73" fillId="0" borderId="0" applyFont="0" applyFill="0" applyBorder="0" applyAlignment="0" applyProtection="0"/>
  </cellStyleXfs>
  <cellXfs count="5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4" fontId="30" fillId="0" borderId="0" xfId="0" applyNumberFormat="1" applyFont="1" applyAlignment="1">
      <alignment horizontal="right"/>
    </xf>
    <xf numFmtId="0" fontId="0" fillId="18" borderId="0" xfId="0" applyFill="1"/>
    <xf numFmtId="164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4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6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5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70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70" fontId="24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31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5" fontId="68" fillId="27" borderId="13" xfId="0" applyNumberFormat="1" applyFont="1" applyFill="1" applyBorder="1" applyAlignment="1">
      <alignment horizontal="center" vertical="center"/>
    </xf>
    <xf numFmtId="165" fontId="68" fillId="27" borderId="24" xfId="0" applyNumberFormat="1" applyFont="1" applyFill="1" applyBorder="1" applyAlignment="1">
      <alignment horizontal="center" vertical="center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49" xfId="0" applyBorder="1" applyAlignment="1"/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351CAC3E-38AC-43C6-901D-53C26596BF1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4"/>
  <sheetViews>
    <sheetView tabSelected="1" zoomScale="60" zoomScaleNormal="60" zoomScaleSheetLayoutView="50" workbookViewId="0">
      <pane xSplit="8" ySplit="4" topLeftCell="I373" activePane="bottomRight" state="frozen"/>
      <selection pane="topRight" activeCell="I1" sqref="I1"/>
      <selection pane="bottomLeft" activeCell="A5" sqref="A5"/>
      <selection pane="bottomRight" activeCell="J376" sqref="J376:J379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101.140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30.75" customHeight="1" x14ac:dyDescent="0.25">
      <c r="B1" s="134" t="s">
        <v>70</v>
      </c>
      <c r="J1"/>
      <c r="N1" s="312" t="s">
        <v>18</v>
      </c>
    </row>
    <row r="2" spans="1:15" ht="75.75" customHeight="1" thickBot="1" x14ac:dyDescent="0.3">
      <c r="A2" s="520" t="s">
        <v>103</v>
      </c>
      <c r="B2" s="520"/>
      <c r="C2" s="520"/>
      <c r="D2" s="520"/>
      <c r="E2" s="520"/>
      <c r="F2" s="520"/>
      <c r="G2" s="520"/>
      <c r="H2" s="520"/>
      <c r="I2" s="520"/>
      <c r="J2" s="520"/>
      <c r="K2" s="513" t="s">
        <v>92</v>
      </c>
      <c r="L2" s="513"/>
      <c r="M2" s="513"/>
      <c r="N2" s="514"/>
    </row>
    <row r="3" spans="1:15" ht="101.25" customHeight="1" thickBot="1" x14ac:dyDescent="0.3">
      <c r="A3" s="10" t="s">
        <v>0</v>
      </c>
      <c r="B3" s="11" t="s">
        <v>1</v>
      </c>
      <c r="C3" s="521" t="s">
        <v>2</v>
      </c>
      <c r="D3" s="522"/>
      <c r="E3" s="523" t="s">
        <v>87</v>
      </c>
      <c r="F3" s="524"/>
      <c r="G3" s="524"/>
      <c r="H3" s="524"/>
      <c r="I3" s="524"/>
      <c r="J3" s="485" t="s">
        <v>102</v>
      </c>
      <c r="K3" s="442" t="s">
        <v>82</v>
      </c>
      <c r="L3" s="443"/>
      <c r="M3" s="444"/>
      <c r="N3" s="487" t="s">
        <v>17</v>
      </c>
    </row>
    <row r="4" spans="1:15" ht="102.75" customHeight="1" thickBot="1" x14ac:dyDescent="0.3">
      <c r="A4" s="10"/>
      <c r="B4" s="102" t="s">
        <v>16</v>
      </c>
      <c r="C4" s="313" t="s">
        <v>3</v>
      </c>
      <c r="D4" s="314" t="s">
        <v>4</v>
      </c>
      <c r="E4" s="315" t="s">
        <v>94</v>
      </c>
      <c r="F4" s="314" t="s">
        <v>15</v>
      </c>
      <c r="G4" s="316" t="s">
        <v>131</v>
      </c>
      <c r="H4" s="317" t="s">
        <v>95</v>
      </c>
      <c r="I4" s="318" t="s">
        <v>96</v>
      </c>
      <c r="J4" s="486"/>
      <c r="K4" s="334" t="s">
        <v>75</v>
      </c>
      <c r="L4" s="332" t="s">
        <v>90</v>
      </c>
      <c r="M4" s="335" t="s">
        <v>91</v>
      </c>
      <c r="N4" s="488"/>
    </row>
    <row r="5" spans="1:15" s="16" customFormat="1" ht="24.75" customHeight="1" x14ac:dyDescent="0.25">
      <c r="A5" s="489"/>
      <c r="B5" s="492" t="s">
        <v>97</v>
      </c>
      <c r="C5" s="495"/>
      <c r="D5" s="290" t="s">
        <v>5</v>
      </c>
      <c r="E5" s="291">
        <f>E6+E7+E8</f>
        <v>296.33787754999997</v>
      </c>
      <c r="F5" s="291">
        <f t="shared" ref="F5:N5" si="0">F6+F7+F8</f>
        <v>236.143</v>
      </c>
      <c r="G5" s="291">
        <f t="shared" si="0"/>
        <v>135.23472825000002</v>
      </c>
      <c r="H5" s="291">
        <f t="shared" si="0"/>
        <v>25.719589670000001</v>
      </c>
      <c r="I5" s="291">
        <f t="shared" si="0"/>
        <v>26.476716970000002</v>
      </c>
      <c r="J5" s="510"/>
      <c r="K5" s="336">
        <f t="shared" si="0"/>
        <v>22.189090910000001</v>
      </c>
      <c r="L5" s="333">
        <f t="shared" si="0"/>
        <v>89.130293530000017</v>
      </c>
      <c r="M5" s="337">
        <f t="shared" si="0"/>
        <v>288.54805384000002</v>
      </c>
      <c r="N5" s="302">
        <f t="shared" si="0"/>
        <v>748.40162247000012</v>
      </c>
      <c r="O5" s="104"/>
    </row>
    <row r="6" spans="1:15" s="16" customFormat="1" ht="24.75" customHeight="1" x14ac:dyDescent="0.25">
      <c r="A6" s="490"/>
      <c r="B6" s="493"/>
      <c r="C6" s="496"/>
      <c r="D6" s="287" t="s">
        <v>14</v>
      </c>
      <c r="E6" s="288">
        <f t="shared" ref="E6:I8" si="1">E11+E342</f>
        <v>6.6334811699999996</v>
      </c>
      <c r="F6" s="288">
        <f t="shared" si="1"/>
        <v>6.63</v>
      </c>
      <c r="G6" s="288">
        <f t="shared" si="1"/>
        <v>5.8747437700000003</v>
      </c>
      <c r="H6" s="288">
        <f t="shared" si="1"/>
        <v>6.6334811699999996</v>
      </c>
      <c r="I6" s="288">
        <f t="shared" si="1"/>
        <v>7.37</v>
      </c>
      <c r="J6" s="511"/>
      <c r="K6" s="300">
        <f>K11+K342</f>
        <v>7.6</v>
      </c>
      <c r="L6" s="289">
        <f t="shared" ref="L6:M6" si="2">L11+L342</f>
        <v>9.0861286999999997</v>
      </c>
      <c r="M6" s="338">
        <f t="shared" si="2"/>
        <v>185.21687173000004</v>
      </c>
      <c r="N6" s="303">
        <f>N11+N342</f>
        <v>222.53996277000005</v>
      </c>
      <c r="O6" s="104"/>
    </row>
    <row r="7" spans="1:15" s="16" customFormat="1" ht="24.75" customHeight="1" x14ac:dyDescent="0.25">
      <c r="A7" s="490"/>
      <c r="B7" s="493"/>
      <c r="C7" s="496"/>
      <c r="D7" s="287" t="s">
        <v>6</v>
      </c>
      <c r="E7" s="288">
        <f t="shared" si="1"/>
        <v>288.09873197000002</v>
      </c>
      <c r="F7" s="288">
        <f t="shared" si="1"/>
        <v>228.001</v>
      </c>
      <c r="G7" s="288">
        <f t="shared" si="1"/>
        <v>128.51384430000002</v>
      </c>
      <c r="H7" s="288">
        <f t="shared" si="1"/>
        <v>18.917526970000001</v>
      </c>
      <c r="I7" s="288">
        <f t="shared" si="1"/>
        <v>18.932149800000001</v>
      </c>
      <c r="J7" s="511"/>
      <c r="K7" s="300">
        <f t="shared" ref="K7:M7" si="3">K12+K343</f>
        <v>14.290000000000001</v>
      </c>
      <c r="L7" s="289">
        <f t="shared" si="3"/>
        <v>79.534068040000008</v>
      </c>
      <c r="M7" s="338">
        <f t="shared" si="3"/>
        <v>102.22871124000001</v>
      </c>
      <c r="N7" s="303">
        <f>N12+N343</f>
        <v>522.00118802000009</v>
      </c>
      <c r="O7" s="104"/>
    </row>
    <row r="8" spans="1:15" s="16" customFormat="1" ht="24.75" customHeight="1" thickBot="1" x14ac:dyDescent="0.3">
      <c r="A8" s="491"/>
      <c r="B8" s="494"/>
      <c r="C8" s="497"/>
      <c r="D8" s="292" t="s">
        <v>7</v>
      </c>
      <c r="E8" s="293">
        <f t="shared" si="1"/>
        <v>1.6056644099999999</v>
      </c>
      <c r="F8" s="293">
        <f t="shared" si="1"/>
        <v>1.512</v>
      </c>
      <c r="G8" s="293">
        <f t="shared" si="1"/>
        <v>0.84614018000000002</v>
      </c>
      <c r="H8" s="293">
        <f t="shared" si="1"/>
        <v>0.16858153000000001</v>
      </c>
      <c r="I8" s="293">
        <f t="shared" si="1"/>
        <v>0.17456717000000002</v>
      </c>
      <c r="J8" s="512"/>
      <c r="K8" s="301">
        <f t="shared" ref="K8:M8" si="4">K13+K344</f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>N13+N344</f>
        <v>3.8604716799999998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68"/>
      <c r="B10" s="498" t="s">
        <v>30</v>
      </c>
      <c r="C10" s="465"/>
      <c r="D10" s="38" t="s">
        <v>5</v>
      </c>
      <c r="E10" s="39">
        <f>SUM(E11:E13)</f>
        <v>269.01587269999999</v>
      </c>
      <c r="F10" s="39">
        <f t="shared" ref="F10:K10" si="5">SUM(F11:F13)</f>
        <v>208.82299999999998</v>
      </c>
      <c r="G10" s="39">
        <f t="shared" si="5"/>
        <v>119.05372825000001</v>
      </c>
      <c r="H10" s="39">
        <f t="shared" si="5"/>
        <v>12.262872699999999</v>
      </c>
      <c r="I10" s="39">
        <f t="shared" si="5"/>
        <v>13.02</v>
      </c>
      <c r="J10" s="507"/>
      <c r="K10" s="195">
        <f t="shared" si="5"/>
        <v>11.28</v>
      </c>
      <c r="L10" s="195">
        <f t="shared" ref="L10" si="6">SUM(L11:L13)</f>
        <v>75.531649850000008</v>
      </c>
      <c r="M10" s="195">
        <f t="shared" ref="M10" si="7">SUM(M11:M13)</f>
        <v>281.68156024000001</v>
      </c>
      <c r="N10" s="40">
        <f t="shared" ref="N10" si="8">SUM(N11:N13)</f>
        <v>662.79195549000008</v>
      </c>
      <c r="O10" s="104"/>
    </row>
    <row r="11" spans="1:15" s="16" customFormat="1" ht="24.75" customHeight="1" x14ac:dyDescent="0.25">
      <c r="A11" s="469"/>
      <c r="B11" s="499"/>
      <c r="C11" s="466"/>
      <c r="D11" s="29" t="s">
        <v>14</v>
      </c>
      <c r="E11" s="46">
        <f>E71+E103+E126+E149+E172+E195+E218+E240+E263+E286+E309+E332</f>
        <v>6.6334811699999996</v>
      </c>
      <c r="F11" s="46">
        <f t="shared" ref="F11:I11" si="9">F71+F103+F126+F149+F172+F195+F218+F240+F263+F286+F309+F332</f>
        <v>6.63</v>
      </c>
      <c r="G11" s="46">
        <f t="shared" si="9"/>
        <v>5.8747437700000003</v>
      </c>
      <c r="H11" s="46">
        <f t="shared" si="9"/>
        <v>6.6334811699999996</v>
      </c>
      <c r="I11" s="46">
        <f t="shared" si="9"/>
        <v>7.37</v>
      </c>
      <c r="J11" s="508"/>
      <c r="K11" s="196">
        <f t="shared" ref="K11:M11" si="10">K71+K103+K126+K149+K172+K195+K218+K240+K263+K286+K309+K332</f>
        <v>7.6</v>
      </c>
      <c r="L11" s="196">
        <f t="shared" si="10"/>
        <v>9.0861286999999997</v>
      </c>
      <c r="M11" s="196">
        <f t="shared" si="10"/>
        <v>185.21687173000004</v>
      </c>
      <c r="N11" s="62">
        <f>E11+H11+I11+K11+L11+M11</f>
        <v>222.53996277000005</v>
      </c>
      <c r="O11" s="104"/>
    </row>
    <row r="12" spans="1:15" s="16" customFormat="1" ht="24.75" customHeight="1" x14ac:dyDescent="0.25">
      <c r="A12" s="469"/>
      <c r="B12" s="499"/>
      <c r="C12" s="466"/>
      <c r="D12" s="29" t="s">
        <v>6</v>
      </c>
      <c r="E12" s="46">
        <f t="shared" ref="E12:I13" si="11">E72+E104+E127+E150+E173+E196+E219+E241+E264+E287+E310+E333</f>
        <v>261.04992716999999</v>
      </c>
      <c r="F12" s="46">
        <f t="shared" si="11"/>
        <v>200.95099999999999</v>
      </c>
      <c r="G12" s="46">
        <f t="shared" si="11"/>
        <v>112.49384430000001</v>
      </c>
      <c r="H12" s="46">
        <f t="shared" si="11"/>
        <v>5.5953771699999999</v>
      </c>
      <c r="I12" s="46">
        <f t="shared" si="11"/>
        <v>5.61</v>
      </c>
      <c r="J12" s="508"/>
      <c r="K12" s="196">
        <f t="shared" ref="K12:M12" si="12">K72+K104+K127+K150+K173+K196+K219+K241+K264+K287+K310+K333</f>
        <v>3.49</v>
      </c>
      <c r="L12" s="196">
        <f t="shared" si="12"/>
        <v>66.07141080000001</v>
      </c>
      <c r="M12" s="196">
        <f t="shared" si="12"/>
        <v>95.568212450000004</v>
      </c>
      <c r="N12" s="62">
        <f t="shared" ref="N12:N13" si="13">E12+H12+I12+K12+L12+M12</f>
        <v>437.38492759000007</v>
      </c>
      <c r="O12" s="104"/>
    </row>
    <row r="13" spans="1:15" s="16" customFormat="1" ht="24.75" customHeight="1" thickBot="1" x14ac:dyDescent="0.3">
      <c r="A13" s="470"/>
      <c r="B13" s="500"/>
      <c r="C13" s="467"/>
      <c r="D13" s="281" t="s">
        <v>7</v>
      </c>
      <c r="E13" s="46">
        <f t="shared" si="11"/>
        <v>1.3324643599999999</v>
      </c>
      <c r="F13" s="46">
        <f t="shared" si="11"/>
        <v>1.242</v>
      </c>
      <c r="G13" s="46">
        <f t="shared" si="11"/>
        <v>0.68514017999999999</v>
      </c>
      <c r="H13" s="46">
        <f t="shared" si="11"/>
        <v>3.401436E-2</v>
      </c>
      <c r="I13" s="46">
        <f t="shared" si="11"/>
        <v>0.04</v>
      </c>
      <c r="J13" s="509"/>
      <c r="K13" s="285">
        <f t="shared" ref="K13:M13" si="14">K73+K105+K128+K151+K174+K197+K220+K242+K265+K288+K311+K334</f>
        <v>0.19</v>
      </c>
      <c r="L13" s="285">
        <f t="shared" si="14"/>
        <v>0.37411034999999992</v>
      </c>
      <c r="M13" s="285">
        <f t="shared" si="14"/>
        <v>0.89647605999999991</v>
      </c>
      <c r="N13" s="286">
        <f t="shared" si="13"/>
        <v>2.8670651299999999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43</v>
      </c>
      <c r="F15" s="51" t="s">
        <v>44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413" t="s">
        <v>111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5"/>
      <c r="O16"/>
    </row>
    <row r="17" spans="1:18" ht="26.25" customHeight="1" x14ac:dyDescent="0.25">
      <c r="A17" s="350"/>
      <c r="B17" s="351" t="s">
        <v>10</v>
      </c>
      <c r="C17" s="389" t="s">
        <v>11</v>
      </c>
      <c r="D17" s="390"/>
      <c r="E17" s="390"/>
      <c r="F17" s="390"/>
      <c r="G17" s="390"/>
      <c r="H17" s="390"/>
      <c r="I17" s="390"/>
      <c r="J17" s="390"/>
      <c r="K17" s="391"/>
      <c r="L17" s="391"/>
      <c r="M17" s="391"/>
      <c r="N17" s="392"/>
      <c r="O17"/>
      <c r="R17" s="340"/>
    </row>
    <row r="18" spans="1:18" s="354" customFormat="1" ht="21.75" customHeight="1" x14ac:dyDescent="0.25">
      <c r="A18" s="393" t="s">
        <v>12</v>
      </c>
      <c r="B18" s="396" t="s">
        <v>112</v>
      </c>
      <c r="C18" s="399"/>
      <c r="D18" s="352" t="s">
        <v>13</v>
      </c>
      <c r="E18" s="341">
        <f t="shared" ref="E18:L18" si="15">SUM(E19:E21)</f>
        <v>4.4030000000000005</v>
      </c>
      <c r="F18" s="341">
        <f t="shared" si="15"/>
        <v>4.4030000000000005</v>
      </c>
      <c r="G18" s="341">
        <f>G19+G20+G21</f>
        <v>3.48</v>
      </c>
      <c r="H18" s="341">
        <f t="shared" si="15"/>
        <v>0</v>
      </c>
      <c r="I18" s="341">
        <f t="shared" si="15"/>
        <v>0</v>
      </c>
      <c r="J18" s="402" t="s">
        <v>132</v>
      </c>
      <c r="K18" s="353">
        <f t="shared" si="15"/>
        <v>0</v>
      </c>
      <c r="L18" s="341">
        <f t="shared" si="15"/>
        <v>38.396999999999998</v>
      </c>
      <c r="M18" s="341">
        <f>M19+M20+M21</f>
        <v>170.10500000000002</v>
      </c>
      <c r="N18" s="341">
        <f>N19+N20+N21</f>
        <v>212.905</v>
      </c>
    </row>
    <row r="19" spans="1:18" ht="21.75" customHeight="1" x14ac:dyDescent="0.25">
      <c r="A19" s="394"/>
      <c r="B19" s="397"/>
      <c r="C19" s="400"/>
      <c r="D19" s="355" t="s">
        <v>14</v>
      </c>
      <c r="E19" s="356"/>
      <c r="F19" s="344"/>
      <c r="G19" s="369"/>
      <c r="H19" s="357"/>
      <c r="I19" s="357"/>
      <c r="J19" s="403"/>
      <c r="K19" s="358"/>
      <c r="L19" s="359"/>
      <c r="M19" s="344">
        <v>147.43700000000001</v>
      </c>
      <c r="N19" s="189">
        <f>E19+H19+I19+K19+L19+M19</f>
        <v>147.43700000000001</v>
      </c>
      <c r="O19"/>
    </row>
    <row r="20" spans="1:18" ht="21.75" customHeight="1" x14ac:dyDescent="0.25">
      <c r="A20" s="394"/>
      <c r="B20" s="397"/>
      <c r="C20" s="400"/>
      <c r="D20" s="355" t="s">
        <v>6</v>
      </c>
      <c r="E20" s="360">
        <v>4.3810000000000002</v>
      </c>
      <c r="F20" s="360">
        <v>4.3810000000000002</v>
      </c>
      <c r="G20" s="377">
        <v>3.46</v>
      </c>
      <c r="H20" s="357"/>
      <c r="I20" s="357"/>
      <c r="J20" s="403"/>
      <c r="K20" s="358"/>
      <c r="L20" s="359">
        <v>38.207000000000001</v>
      </c>
      <c r="M20" s="344">
        <v>22.495999999999999</v>
      </c>
      <c r="N20" s="189">
        <f t="shared" ref="N20:N21" si="16">E20+H20+I20+K20+L20+M20</f>
        <v>65.084000000000003</v>
      </c>
      <c r="O20"/>
    </row>
    <row r="21" spans="1:18" ht="224.45" customHeight="1" x14ac:dyDescent="0.25">
      <c r="A21" s="395"/>
      <c r="B21" s="398"/>
      <c r="C21" s="401"/>
      <c r="D21" s="355" t="s">
        <v>7</v>
      </c>
      <c r="E21" s="361">
        <v>2.1999999999999999E-2</v>
      </c>
      <c r="F21" s="361">
        <v>2.1999999999999999E-2</v>
      </c>
      <c r="G21" s="377">
        <v>0.02</v>
      </c>
      <c r="H21" s="357"/>
      <c r="I21" s="357"/>
      <c r="J21" s="404"/>
      <c r="K21" s="358"/>
      <c r="L21" s="359">
        <v>0.19</v>
      </c>
      <c r="M21" s="344">
        <v>0.17199999999999999</v>
      </c>
      <c r="N21" s="189">
        <f t="shared" si="16"/>
        <v>0.38400000000000001</v>
      </c>
      <c r="O21"/>
    </row>
    <row r="22" spans="1:18" s="14" customFormat="1" ht="28.5" customHeight="1" x14ac:dyDescent="0.25">
      <c r="A22" s="5"/>
      <c r="B22" s="6" t="s">
        <v>10</v>
      </c>
      <c r="C22" s="416" t="s">
        <v>11</v>
      </c>
      <c r="D22" s="417"/>
      <c r="E22" s="417"/>
      <c r="F22" s="417"/>
      <c r="G22" s="417"/>
      <c r="H22" s="417"/>
      <c r="I22" s="417"/>
      <c r="J22" s="518"/>
      <c r="K22" s="515"/>
      <c r="L22" s="516"/>
      <c r="M22" s="516"/>
      <c r="N22" s="517"/>
      <c r="O22" s="107"/>
    </row>
    <row r="23" spans="1:18" s="15" customFormat="1" ht="24" customHeight="1" x14ac:dyDescent="0.25">
      <c r="A23" s="439" t="s">
        <v>20</v>
      </c>
      <c r="B23" s="378" t="s">
        <v>24</v>
      </c>
      <c r="C23" s="432"/>
      <c r="D23" s="165" t="s">
        <v>13</v>
      </c>
      <c r="E23" s="36">
        <f t="shared" ref="E23:I23" si="17">SUM(E24:E26)</f>
        <v>0</v>
      </c>
      <c r="F23" s="36">
        <f t="shared" si="17"/>
        <v>0</v>
      </c>
      <c r="G23" s="36">
        <f t="shared" si="17"/>
        <v>0</v>
      </c>
      <c r="H23" s="36">
        <f t="shared" si="17"/>
        <v>0</v>
      </c>
      <c r="I23" s="36">
        <f t="shared" si="17"/>
        <v>0</v>
      </c>
      <c r="J23" s="383"/>
      <c r="K23" s="201">
        <f t="shared" ref="K23:M23" si="18">SUM(K24:K26)</f>
        <v>0</v>
      </c>
      <c r="L23" s="201">
        <f t="shared" si="18"/>
        <v>0</v>
      </c>
      <c r="M23" s="201">
        <f t="shared" si="18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436"/>
      <c r="B24" s="379"/>
      <c r="C24" s="433"/>
      <c r="D24" s="166" t="s">
        <v>14</v>
      </c>
      <c r="E24" s="167"/>
      <c r="F24" s="167"/>
      <c r="G24" s="167"/>
      <c r="H24" s="168"/>
      <c r="I24" s="168"/>
      <c r="J24" s="483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436"/>
      <c r="B25" s="379"/>
      <c r="C25" s="433"/>
      <c r="D25" s="166" t="s">
        <v>6</v>
      </c>
      <c r="E25" s="167"/>
      <c r="F25" s="167"/>
      <c r="G25" s="167"/>
      <c r="H25" s="168"/>
      <c r="I25" s="168"/>
      <c r="J25" s="483"/>
      <c r="K25" s="202"/>
      <c r="L25" s="202"/>
      <c r="M25" s="202"/>
      <c r="N25" s="189">
        <f t="shared" ref="N25:N26" si="19">E25+H25+I25+K25+L25+M25</f>
        <v>0</v>
      </c>
      <c r="O25" s="107"/>
    </row>
    <row r="26" spans="1:18" s="14" customFormat="1" ht="24" customHeight="1" x14ac:dyDescent="0.25">
      <c r="A26" s="436"/>
      <c r="B26" s="380"/>
      <c r="C26" s="519"/>
      <c r="D26" s="166" t="s">
        <v>7</v>
      </c>
      <c r="E26" s="167"/>
      <c r="F26" s="167"/>
      <c r="G26" s="167"/>
      <c r="H26" s="168"/>
      <c r="I26" s="168"/>
      <c r="J26" s="484"/>
      <c r="K26" s="202"/>
      <c r="L26" s="202"/>
      <c r="M26" s="202"/>
      <c r="N26" s="189">
        <f t="shared" si="19"/>
        <v>0</v>
      </c>
      <c r="O26" s="107"/>
    </row>
    <row r="27" spans="1:18" ht="43.5" customHeight="1" thickBot="1" x14ac:dyDescent="0.3">
      <c r="A27" s="42" t="s">
        <v>19</v>
      </c>
      <c r="B27" s="43" t="s">
        <v>21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thickBot="1" x14ac:dyDescent="0.3">
      <c r="A28" s="413" t="s">
        <v>121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5"/>
      <c r="O28"/>
    </row>
    <row r="29" spans="1:18" ht="26.25" hidden="1" customHeight="1" x14ac:dyDescent="0.25">
      <c r="A29" s="350"/>
      <c r="B29" s="351" t="s">
        <v>10</v>
      </c>
      <c r="C29" s="389" t="s">
        <v>11</v>
      </c>
      <c r="D29" s="390"/>
      <c r="E29" s="390"/>
      <c r="F29" s="390"/>
      <c r="G29" s="390"/>
      <c r="H29" s="390"/>
      <c r="I29" s="390"/>
      <c r="J29" s="390"/>
      <c r="K29" s="391"/>
      <c r="L29" s="391"/>
      <c r="M29" s="391"/>
      <c r="N29" s="392"/>
      <c r="O29"/>
      <c r="R29" s="340"/>
    </row>
    <row r="30" spans="1:18" s="354" customFormat="1" ht="21.75" hidden="1" customHeight="1" x14ac:dyDescent="0.25">
      <c r="A30" s="393" t="s">
        <v>12</v>
      </c>
      <c r="B30" s="396"/>
      <c r="C30" s="399"/>
      <c r="D30" s="352" t="s">
        <v>13</v>
      </c>
      <c r="E30" s="341">
        <f t="shared" ref="E30:F30" si="20">SUM(E31:E33)</f>
        <v>0</v>
      </c>
      <c r="F30" s="341">
        <f t="shared" si="20"/>
        <v>0</v>
      </c>
      <c r="G30" s="368"/>
      <c r="H30" s="341">
        <f t="shared" ref="H30:I30" si="21">SUM(H31:H33)</f>
        <v>0</v>
      </c>
      <c r="I30" s="341">
        <f t="shared" si="21"/>
        <v>0</v>
      </c>
      <c r="J30" s="402"/>
      <c r="K30" s="353">
        <f t="shared" ref="K30:L30" si="22">SUM(K31:K33)</f>
        <v>0</v>
      </c>
      <c r="L30" s="341">
        <f t="shared" si="22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394"/>
      <c r="B31" s="397"/>
      <c r="C31" s="400"/>
      <c r="D31" s="355" t="s">
        <v>14</v>
      </c>
      <c r="E31" s="356"/>
      <c r="F31" s="344"/>
      <c r="G31" s="369"/>
      <c r="H31" s="357"/>
      <c r="I31" s="357"/>
      <c r="J31" s="403"/>
      <c r="K31" s="358"/>
      <c r="L31" s="356"/>
      <c r="M31" s="344"/>
      <c r="N31" s="346">
        <f>F31+G31+H31+I31</f>
        <v>0</v>
      </c>
      <c r="O31"/>
    </row>
    <row r="32" spans="1:18" ht="21.75" hidden="1" customHeight="1" x14ac:dyDescent="0.25">
      <c r="A32" s="394"/>
      <c r="B32" s="397"/>
      <c r="C32" s="400"/>
      <c r="D32" s="355" t="s">
        <v>6</v>
      </c>
      <c r="E32" s="360"/>
      <c r="F32" s="360"/>
      <c r="G32" s="369"/>
      <c r="H32" s="357"/>
      <c r="I32" s="357"/>
      <c r="J32" s="403"/>
      <c r="K32" s="358"/>
      <c r="L32" s="360"/>
      <c r="M32" s="344"/>
      <c r="N32" s="346">
        <f t="shared" ref="N32:N33" si="23">F32+G32+H32+I32</f>
        <v>0</v>
      </c>
      <c r="O32"/>
    </row>
    <row r="33" spans="1:18" ht="224.45" hidden="1" customHeight="1" thickBot="1" x14ac:dyDescent="0.3">
      <c r="A33" s="395"/>
      <c r="B33" s="398"/>
      <c r="C33" s="401"/>
      <c r="D33" s="355" t="s">
        <v>7</v>
      </c>
      <c r="E33" s="361"/>
      <c r="F33" s="361"/>
      <c r="G33" s="369"/>
      <c r="H33" s="357"/>
      <c r="I33" s="357"/>
      <c r="J33" s="404"/>
      <c r="K33" s="358"/>
      <c r="L33" s="361"/>
      <c r="M33" s="344"/>
      <c r="N33" s="346">
        <f t="shared" si="23"/>
        <v>0</v>
      </c>
      <c r="O33"/>
    </row>
    <row r="34" spans="1:18" ht="36.6" customHeight="1" thickBot="1" x14ac:dyDescent="0.3">
      <c r="A34" s="413" t="s">
        <v>110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5"/>
      <c r="O34"/>
    </row>
    <row r="35" spans="1:18" ht="26.25" customHeight="1" x14ac:dyDescent="0.25">
      <c r="A35" s="5"/>
      <c r="B35" s="6" t="s">
        <v>104</v>
      </c>
      <c r="C35" s="437" t="s">
        <v>11</v>
      </c>
      <c r="D35" s="438"/>
      <c r="E35" s="438"/>
      <c r="F35" s="438"/>
      <c r="G35" s="438"/>
      <c r="H35" s="438"/>
      <c r="I35" s="438"/>
      <c r="J35" s="438"/>
      <c r="K35" s="405"/>
      <c r="L35" s="405"/>
      <c r="M35" s="405"/>
      <c r="N35" s="406"/>
      <c r="R35" s="340"/>
    </row>
    <row r="36" spans="1:18" s="16" customFormat="1" ht="21.75" customHeight="1" x14ac:dyDescent="0.25">
      <c r="A36" s="439" t="s">
        <v>12</v>
      </c>
      <c r="B36" s="396" t="s">
        <v>105</v>
      </c>
      <c r="C36" s="421"/>
      <c r="D36" s="165" t="s">
        <v>13</v>
      </c>
      <c r="E36" s="341">
        <f t="shared" ref="E36:M36" si="24">SUM(E37:E39)</f>
        <v>115.95</v>
      </c>
      <c r="F36" s="341">
        <f>F38+F39</f>
        <v>70.699999999999989</v>
      </c>
      <c r="G36" s="341">
        <f>G38+G39</f>
        <v>11.049999999999999</v>
      </c>
      <c r="H36" s="341">
        <f t="shared" si="24"/>
        <v>0</v>
      </c>
      <c r="I36" s="341">
        <f t="shared" si="24"/>
        <v>0</v>
      </c>
      <c r="J36" s="402" t="s">
        <v>128</v>
      </c>
      <c r="K36" s="201">
        <f t="shared" si="24"/>
        <v>0</v>
      </c>
      <c r="L36" s="201">
        <f t="shared" si="24"/>
        <v>24.405000000000001</v>
      </c>
      <c r="M36" s="201">
        <f t="shared" si="24"/>
        <v>50.070253000000001</v>
      </c>
      <c r="N36" s="342">
        <f>E36+H36+I36+K36+L36+M36</f>
        <v>190.42525300000003</v>
      </c>
      <c r="O36" s="104"/>
    </row>
    <row r="37" spans="1:18" ht="21.75" customHeight="1" x14ac:dyDescent="0.25">
      <c r="A37" s="436"/>
      <c r="B37" s="397"/>
      <c r="C37" s="422"/>
      <c r="D37" s="166" t="s">
        <v>14</v>
      </c>
      <c r="E37" s="344">
        <v>0</v>
      </c>
      <c r="F37" s="344"/>
      <c r="G37" s="344"/>
      <c r="H37" s="345"/>
      <c r="I37" s="345"/>
      <c r="J37" s="403"/>
      <c r="K37" s="202"/>
      <c r="L37" s="202"/>
      <c r="M37" s="202"/>
      <c r="N37" s="346">
        <f>E37+H37+I37+K37+L37+M37</f>
        <v>0</v>
      </c>
    </row>
    <row r="38" spans="1:18" ht="21.75" customHeight="1" x14ac:dyDescent="0.25">
      <c r="A38" s="436"/>
      <c r="B38" s="397"/>
      <c r="C38" s="422"/>
      <c r="D38" s="166" t="s">
        <v>6</v>
      </c>
      <c r="E38" s="344">
        <v>115.37</v>
      </c>
      <c r="F38" s="344">
        <v>70.13</v>
      </c>
      <c r="G38" s="344">
        <v>10.94</v>
      </c>
      <c r="H38" s="345"/>
      <c r="I38" s="345"/>
      <c r="J38" s="403"/>
      <c r="K38" s="202"/>
      <c r="L38" s="202">
        <v>24.283000000000001</v>
      </c>
      <c r="M38" s="202">
        <v>49.669691</v>
      </c>
      <c r="N38" s="346">
        <f t="shared" ref="N38:N39" si="25">E38+H38+I38+K38+L38+M38</f>
        <v>189.32269100000002</v>
      </c>
    </row>
    <row r="39" spans="1:18" ht="366" customHeight="1" x14ac:dyDescent="0.25">
      <c r="A39" s="440"/>
      <c r="B39" s="398"/>
      <c r="C39" s="434"/>
      <c r="D39" s="166" t="s">
        <v>7</v>
      </c>
      <c r="E39" s="344">
        <v>0.57999999999999996</v>
      </c>
      <c r="F39" s="344">
        <v>0.56999999999999995</v>
      </c>
      <c r="G39" s="344">
        <v>0.11</v>
      </c>
      <c r="H39" s="345"/>
      <c r="I39" s="345"/>
      <c r="J39" s="404"/>
      <c r="K39" s="202"/>
      <c r="L39" s="202">
        <v>0.122</v>
      </c>
      <c r="M39" s="202">
        <v>0.40056199999999997</v>
      </c>
      <c r="N39" s="346">
        <f t="shared" si="25"/>
        <v>1.1025619999999998</v>
      </c>
    </row>
    <row r="40" spans="1:18" ht="28.5" customHeight="1" x14ac:dyDescent="0.25">
      <c r="A40" s="5"/>
      <c r="B40" s="6" t="s">
        <v>104</v>
      </c>
      <c r="C40" s="416" t="s">
        <v>11</v>
      </c>
      <c r="D40" s="417"/>
      <c r="E40" s="417"/>
      <c r="F40" s="417"/>
      <c r="G40" s="417"/>
      <c r="H40" s="417"/>
      <c r="I40" s="417"/>
      <c r="J40" s="417"/>
      <c r="K40" s="418"/>
      <c r="L40" s="418"/>
      <c r="M40" s="418"/>
      <c r="N40" s="419"/>
    </row>
    <row r="41" spans="1:18" s="16" customFormat="1" ht="24" customHeight="1" x14ac:dyDescent="0.25">
      <c r="A41" s="420" t="s">
        <v>106</v>
      </c>
      <c r="B41" s="396" t="s">
        <v>107</v>
      </c>
      <c r="C41" s="421"/>
      <c r="D41" s="165" t="s">
        <v>13</v>
      </c>
      <c r="E41" s="347">
        <f t="shared" ref="E41:I41" si="26">SUM(E42:E44)</f>
        <v>0.14500000000000002</v>
      </c>
      <c r="F41" s="341">
        <f t="shared" si="26"/>
        <v>0</v>
      </c>
      <c r="G41" s="341">
        <f>G43+G44</f>
        <v>9.1788000000000008E-2</v>
      </c>
      <c r="H41" s="341">
        <f t="shared" si="26"/>
        <v>0</v>
      </c>
      <c r="I41" s="341">
        <f t="shared" si="26"/>
        <v>0</v>
      </c>
      <c r="J41" s="402" t="s">
        <v>127</v>
      </c>
      <c r="K41" s="201">
        <f t="shared" ref="K41:M41" si="27">SUM(K42:K44)</f>
        <v>0</v>
      </c>
      <c r="L41" s="201">
        <f t="shared" si="27"/>
        <v>0.15757499999999999</v>
      </c>
      <c r="M41" s="201">
        <f t="shared" si="27"/>
        <v>0</v>
      </c>
      <c r="N41" s="342">
        <f>E41+H41+I41+K41+L41+M41</f>
        <v>0.30257500000000004</v>
      </c>
      <c r="O41" s="104"/>
    </row>
    <row r="42" spans="1:18" ht="24" customHeight="1" x14ac:dyDescent="0.25">
      <c r="A42" s="420"/>
      <c r="B42" s="397"/>
      <c r="C42" s="422"/>
      <c r="D42" s="166" t="s">
        <v>14</v>
      </c>
      <c r="E42" s="348">
        <v>0</v>
      </c>
      <c r="F42" s="344"/>
      <c r="G42" s="344"/>
      <c r="H42" s="345"/>
      <c r="I42" s="345"/>
      <c r="J42" s="403"/>
      <c r="K42" s="202"/>
      <c r="L42" s="202"/>
      <c r="M42" s="202"/>
      <c r="N42" s="346">
        <f t="shared" ref="N42:N44" si="28">E42+H42+I42+K42+L42+M42</f>
        <v>0</v>
      </c>
    </row>
    <row r="43" spans="1:18" ht="24" customHeight="1" x14ac:dyDescent="0.25">
      <c r="A43" s="420"/>
      <c r="B43" s="397"/>
      <c r="C43" s="422"/>
      <c r="D43" s="166" t="s">
        <v>6</v>
      </c>
      <c r="E43" s="348">
        <v>0.14355000000000001</v>
      </c>
      <c r="F43" s="344"/>
      <c r="G43" s="344">
        <v>9.0870000000000006E-2</v>
      </c>
      <c r="H43" s="345"/>
      <c r="I43" s="345"/>
      <c r="J43" s="403"/>
      <c r="K43" s="202">
        <v>0</v>
      </c>
      <c r="L43" s="202">
        <v>0.156</v>
      </c>
      <c r="M43" s="202">
        <v>0</v>
      </c>
      <c r="N43" s="346">
        <f t="shared" si="28"/>
        <v>0.29954999999999998</v>
      </c>
    </row>
    <row r="44" spans="1:18" ht="24" customHeight="1" x14ac:dyDescent="0.25">
      <c r="A44" s="420"/>
      <c r="B44" s="398"/>
      <c r="C44" s="422"/>
      <c r="D44" s="166" t="s">
        <v>7</v>
      </c>
      <c r="E44" s="348">
        <v>1.4499999999999999E-3</v>
      </c>
      <c r="F44" s="344"/>
      <c r="G44" s="344">
        <v>9.1799999999999998E-4</v>
      </c>
      <c r="H44" s="345"/>
      <c r="I44" s="345"/>
      <c r="J44" s="404"/>
      <c r="K44" s="202">
        <v>0</v>
      </c>
      <c r="L44" s="202">
        <v>1.575E-3</v>
      </c>
      <c r="M44" s="202">
        <v>0</v>
      </c>
      <c r="N44" s="346">
        <f t="shared" si="28"/>
        <v>3.0249999999999999E-3</v>
      </c>
    </row>
    <row r="45" spans="1:18" ht="24" customHeight="1" x14ac:dyDescent="0.25">
      <c r="A45" s="5"/>
      <c r="B45" s="6" t="s">
        <v>10</v>
      </c>
      <c r="C45" s="416" t="s">
        <v>11</v>
      </c>
      <c r="D45" s="417"/>
      <c r="E45" s="417"/>
      <c r="F45" s="417"/>
      <c r="G45" s="417"/>
      <c r="H45" s="417"/>
      <c r="I45" s="417"/>
      <c r="J45" s="417"/>
      <c r="K45" s="418"/>
      <c r="L45" s="418"/>
      <c r="M45" s="418"/>
      <c r="N45" s="419"/>
    </row>
    <row r="46" spans="1:18" ht="24" customHeight="1" x14ac:dyDescent="0.25">
      <c r="A46" s="420" t="s">
        <v>108</v>
      </c>
      <c r="B46" s="396" t="s">
        <v>109</v>
      </c>
      <c r="C46" s="421"/>
      <c r="D46" s="165" t="s">
        <v>13</v>
      </c>
      <c r="E46" s="341">
        <f t="shared" ref="E46:I46" si="29">SUM(E47:E49)</f>
        <v>2.5049999999999999</v>
      </c>
      <c r="F46" s="341">
        <f t="shared" si="29"/>
        <v>0</v>
      </c>
      <c r="G46" s="341">
        <f t="shared" si="29"/>
        <v>1.081</v>
      </c>
      <c r="H46" s="341">
        <f t="shared" si="29"/>
        <v>0</v>
      </c>
      <c r="I46" s="341">
        <f t="shared" si="29"/>
        <v>0</v>
      </c>
      <c r="J46" s="402" t="s">
        <v>130</v>
      </c>
      <c r="K46" s="201">
        <f t="shared" ref="K46:M46" si="30">SUM(K47:K49)</f>
        <v>0</v>
      </c>
      <c r="L46" s="201">
        <f t="shared" si="30"/>
        <v>0</v>
      </c>
      <c r="M46" s="201">
        <f t="shared" si="30"/>
        <v>0</v>
      </c>
      <c r="N46" s="342">
        <f>E46+H46+I46+K46+L46+M46</f>
        <v>2.5049999999999999</v>
      </c>
    </row>
    <row r="47" spans="1:18" ht="24" customHeight="1" x14ac:dyDescent="0.25">
      <c r="A47" s="420"/>
      <c r="B47" s="397"/>
      <c r="C47" s="422"/>
      <c r="D47" s="166" t="s">
        <v>14</v>
      </c>
      <c r="E47" s="344">
        <v>0</v>
      </c>
      <c r="F47" s="344"/>
      <c r="G47" s="344"/>
      <c r="H47" s="345">
        <v>0</v>
      </c>
      <c r="I47" s="345">
        <v>0</v>
      </c>
      <c r="J47" s="403"/>
      <c r="K47" s="202"/>
      <c r="L47" s="202"/>
      <c r="M47" s="202"/>
      <c r="N47" s="346">
        <f>E47+H47+I47+K47+L47+M47</f>
        <v>0</v>
      </c>
    </row>
    <row r="48" spans="1:18" ht="24" customHeight="1" x14ac:dyDescent="0.25">
      <c r="A48" s="420"/>
      <c r="B48" s="397"/>
      <c r="C48" s="422"/>
      <c r="D48" s="166" t="s">
        <v>6</v>
      </c>
      <c r="E48" s="344">
        <v>2.48</v>
      </c>
      <c r="F48" s="344"/>
      <c r="G48" s="344">
        <v>1.07</v>
      </c>
      <c r="H48" s="345">
        <v>0</v>
      </c>
      <c r="I48" s="345">
        <v>0</v>
      </c>
      <c r="J48" s="403"/>
      <c r="K48" s="202"/>
      <c r="L48" s="202">
        <v>0</v>
      </c>
      <c r="M48" s="202"/>
      <c r="N48" s="346">
        <f t="shared" ref="N48:N49" si="31">E48+H48+I48+K48+L48+M48</f>
        <v>2.48</v>
      </c>
    </row>
    <row r="49" spans="1:18" ht="166.5" customHeight="1" x14ac:dyDescent="0.25">
      <c r="A49" s="420"/>
      <c r="B49" s="398"/>
      <c r="C49" s="422"/>
      <c r="D49" s="166" t="s">
        <v>7</v>
      </c>
      <c r="E49" s="344">
        <v>2.5000000000000001E-2</v>
      </c>
      <c r="F49" s="344"/>
      <c r="G49" s="344">
        <v>1.0999999999999999E-2</v>
      </c>
      <c r="H49" s="345">
        <v>0</v>
      </c>
      <c r="I49" s="345">
        <v>0</v>
      </c>
      <c r="J49" s="404"/>
      <c r="K49" s="202"/>
      <c r="L49" s="202">
        <v>0</v>
      </c>
      <c r="M49" s="202"/>
      <c r="N49" s="346">
        <f t="shared" si="31"/>
        <v>2.5000000000000001E-2</v>
      </c>
    </row>
    <row r="50" spans="1:18" ht="33.6" customHeight="1" x14ac:dyDescent="0.25">
      <c r="A50" s="350"/>
      <c r="B50" s="351" t="s">
        <v>10</v>
      </c>
      <c r="C50" s="389" t="s">
        <v>11</v>
      </c>
      <c r="D50" s="390"/>
      <c r="E50" s="390"/>
      <c r="F50" s="390"/>
      <c r="G50" s="390"/>
      <c r="H50" s="390"/>
      <c r="I50" s="390"/>
      <c r="J50" s="390"/>
      <c r="K50" s="391"/>
      <c r="L50" s="391"/>
      <c r="M50" s="391"/>
      <c r="N50" s="392"/>
      <c r="O50"/>
      <c r="R50" s="340"/>
    </row>
    <row r="51" spans="1:18" s="354" customFormat="1" ht="25.15" customHeight="1" x14ac:dyDescent="0.25">
      <c r="A51" s="393" t="s">
        <v>12</v>
      </c>
      <c r="B51" s="396" t="s">
        <v>122</v>
      </c>
      <c r="C51" s="399"/>
      <c r="D51" s="352" t="s">
        <v>13</v>
      </c>
      <c r="E51" s="341">
        <f t="shared" ref="E51:G51" si="32">SUM(E52:E54)</f>
        <v>0</v>
      </c>
      <c r="F51" s="341">
        <f t="shared" si="32"/>
        <v>0</v>
      </c>
      <c r="G51" s="341">
        <f t="shared" si="32"/>
        <v>0</v>
      </c>
      <c r="H51" s="341">
        <f t="shared" ref="H51:I51" si="33">SUM(H52:H54)</f>
        <v>0</v>
      </c>
      <c r="I51" s="341">
        <f t="shared" si="33"/>
        <v>0</v>
      </c>
      <c r="J51" s="402"/>
      <c r="K51" s="353">
        <f t="shared" ref="K51:L51" si="34">SUM(K52:K54)</f>
        <v>0</v>
      </c>
      <c r="L51" s="341">
        <f t="shared" si="34"/>
        <v>2.92</v>
      </c>
      <c r="M51" s="341">
        <f>M52+M53+M54</f>
        <v>0</v>
      </c>
      <c r="N51" s="341">
        <f>N52+N53+N54</f>
        <v>2.92</v>
      </c>
    </row>
    <row r="52" spans="1:18" ht="25.15" customHeight="1" x14ac:dyDescent="0.25">
      <c r="A52" s="394"/>
      <c r="B52" s="397"/>
      <c r="C52" s="400"/>
      <c r="D52" s="355" t="s">
        <v>14</v>
      </c>
      <c r="E52" s="356"/>
      <c r="F52" s="344"/>
      <c r="G52" s="369"/>
      <c r="H52" s="357"/>
      <c r="I52" s="357"/>
      <c r="J52" s="403"/>
      <c r="K52" s="358"/>
      <c r="L52" s="356">
        <v>2.8330000000000002</v>
      </c>
      <c r="M52" s="344"/>
      <c r="N52" s="346">
        <f>E52+H52+I52+K52+L52+M52</f>
        <v>2.8330000000000002</v>
      </c>
      <c r="O52"/>
    </row>
    <row r="53" spans="1:18" ht="66.599999999999994" customHeight="1" x14ac:dyDescent="0.25">
      <c r="A53" s="394"/>
      <c r="B53" s="397"/>
      <c r="C53" s="400"/>
      <c r="D53" s="355" t="s">
        <v>6</v>
      </c>
      <c r="E53" s="360"/>
      <c r="F53" s="360"/>
      <c r="G53" s="369"/>
      <c r="H53" s="357"/>
      <c r="I53" s="357"/>
      <c r="J53" s="403"/>
      <c r="K53" s="358"/>
      <c r="L53" s="360">
        <v>5.8000000000000003E-2</v>
      </c>
      <c r="M53" s="344"/>
      <c r="N53" s="346">
        <f t="shared" ref="N53:N54" si="35">E53+H53+I53+K53+L53+M53</f>
        <v>5.8000000000000003E-2</v>
      </c>
      <c r="O53"/>
    </row>
    <row r="54" spans="1:18" ht="25.15" customHeight="1" x14ac:dyDescent="0.25">
      <c r="A54" s="395"/>
      <c r="B54" s="398"/>
      <c r="C54" s="401"/>
      <c r="D54" s="355" t="s">
        <v>7</v>
      </c>
      <c r="E54" s="361"/>
      <c r="F54" s="361"/>
      <c r="G54" s="369"/>
      <c r="H54" s="357"/>
      <c r="I54" s="357"/>
      <c r="J54" s="404"/>
      <c r="K54" s="358"/>
      <c r="L54" s="361">
        <v>2.9000000000000001E-2</v>
      </c>
      <c r="M54" s="344"/>
      <c r="N54" s="346">
        <f t="shared" si="35"/>
        <v>2.9000000000000001E-2</v>
      </c>
      <c r="O54"/>
    </row>
    <row r="55" spans="1:18" ht="33.6" customHeight="1" x14ac:dyDescent="0.25">
      <c r="A55" s="350"/>
      <c r="B55" s="351" t="s">
        <v>10</v>
      </c>
      <c r="C55" s="389" t="s">
        <v>11</v>
      </c>
      <c r="D55" s="390"/>
      <c r="E55" s="390"/>
      <c r="F55" s="390"/>
      <c r="G55" s="390"/>
      <c r="H55" s="390"/>
      <c r="I55" s="390"/>
      <c r="J55" s="390"/>
      <c r="K55" s="391"/>
      <c r="L55" s="391"/>
      <c r="M55" s="391"/>
      <c r="N55" s="392"/>
      <c r="O55"/>
      <c r="R55" s="340"/>
    </row>
    <row r="56" spans="1:18" s="354" customFormat="1" ht="25.15" customHeight="1" x14ac:dyDescent="0.25">
      <c r="A56" s="393" t="s">
        <v>12</v>
      </c>
      <c r="B56" s="396" t="s">
        <v>123</v>
      </c>
      <c r="C56" s="399"/>
      <c r="D56" s="352" t="s">
        <v>13</v>
      </c>
      <c r="E56" s="341">
        <f t="shared" ref="E56:G56" si="36">SUM(E57:E59)</f>
        <v>0</v>
      </c>
      <c r="F56" s="341">
        <f t="shared" si="36"/>
        <v>0</v>
      </c>
      <c r="G56" s="341">
        <f t="shared" si="36"/>
        <v>0</v>
      </c>
      <c r="H56" s="341">
        <f t="shared" ref="H56:I56" si="37">SUM(H57:H59)</f>
        <v>0</v>
      </c>
      <c r="I56" s="341">
        <f t="shared" si="37"/>
        <v>0</v>
      </c>
      <c r="J56" s="402"/>
      <c r="K56" s="353">
        <f t="shared" ref="K56:L56" si="38">SUM(K57:K59)</f>
        <v>0</v>
      </c>
      <c r="L56" s="341">
        <f t="shared" si="38"/>
        <v>0</v>
      </c>
      <c r="M56" s="341">
        <f>M57+M58+M59</f>
        <v>1.6750000000000001E-2</v>
      </c>
      <c r="N56" s="341">
        <f>N57+N58+N59</f>
        <v>1.6750000000000001E-2</v>
      </c>
    </row>
    <row r="57" spans="1:18" ht="25.15" customHeight="1" x14ac:dyDescent="0.25">
      <c r="A57" s="394"/>
      <c r="B57" s="397"/>
      <c r="C57" s="400"/>
      <c r="D57" s="355" t="s">
        <v>14</v>
      </c>
      <c r="E57" s="356"/>
      <c r="F57" s="344"/>
      <c r="G57" s="369"/>
      <c r="H57" s="357"/>
      <c r="I57" s="357"/>
      <c r="J57" s="403"/>
      <c r="K57" s="358"/>
      <c r="L57" s="356"/>
      <c r="M57" s="344"/>
      <c r="N57" s="346">
        <f>E57+H57+I57+K57+L57+M57</f>
        <v>0</v>
      </c>
      <c r="O57"/>
    </row>
    <row r="58" spans="1:18" ht="25.15" customHeight="1" x14ac:dyDescent="0.25">
      <c r="A58" s="394"/>
      <c r="B58" s="397"/>
      <c r="C58" s="400"/>
      <c r="D58" s="355" t="s">
        <v>6</v>
      </c>
      <c r="E58" s="360"/>
      <c r="F58" s="360"/>
      <c r="G58" s="369"/>
      <c r="H58" s="357"/>
      <c r="I58" s="357"/>
      <c r="J58" s="403"/>
      <c r="K58" s="358"/>
      <c r="L58" s="360"/>
      <c r="M58" s="344"/>
      <c r="N58" s="346">
        <f t="shared" ref="N58:N59" si="39">E58+H58+I58+K58+L58+M58</f>
        <v>0</v>
      </c>
      <c r="O58"/>
    </row>
    <row r="59" spans="1:18" ht="25.15" customHeight="1" x14ac:dyDescent="0.25">
      <c r="A59" s="395"/>
      <c r="B59" s="398"/>
      <c r="C59" s="401"/>
      <c r="D59" s="355" t="s">
        <v>7</v>
      </c>
      <c r="E59" s="361"/>
      <c r="F59" s="361"/>
      <c r="G59" s="369"/>
      <c r="H59" s="357"/>
      <c r="I59" s="357"/>
      <c r="J59" s="404"/>
      <c r="K59" s="358"/>
      <c r="L59" s="361"/>
      <c r="M59" s="344">
        <v>1.6750000000000001E-2</v>
      </c>
      <c r="N59" s="346">
        <f t="shared" si="39"/>
        <v>1.6750000000000001E-2</v>
      </c>
      <c r="O59"/>
    </row>
    <row r="60" spans="1:18" ht="33.6" customHeight="1" x14ac:dyDescent="0.25">
      <c r="A60" s="350"/>
      <c r="B60" s="351" t="s">
        <v>10</v>
      </c>
      <c r="C60" s="389" t="s">
        <v>11</v>
      </c>
      <c r="D60" s="390"/>
      <c r="E60" s="390"/>
      <c r="F60" s="390"/>
      <c r="G60" s="390"/>
      <c r="H60" s="390"/>
      <c r="I60" s="390"/>
      <c r="J60" s="390"/>
      <c r="K60" s="391"/>
      <c r="L60" s="391"/>
      <c r="M60" s="391"/>
      <c r="N60" s="392"/>
      <c r="O60"/>
      <c r="R60" s="340"/>
    </row>
    <row r="61" spans="1:18" s="354" customFormat="1" ht="25.15" customHeight="1" x14ac:dyDescent="0.25">
      <c r="A61" s="393" t="s">
        <v>12</v>
      </c>
      <c r="B61" s="396" t="s">
        <v>124</v>
      </c>
      <c r="C61" s="399"/>
      <c r="D61" s="352" t="s">
        <v>13</v>
      </c>
      <c r="E61" s="341">
        <f t="shared" ref="E61:G61" si="40">SUM(E62:E64)</f>
        <v>0</v>
      </c>
      <c r="F61" s="341">
        <f t="shared" si="40"/>
        <v>0</v>
      </c>
      <c r="G61" s="341">
        <f t="shared" si="40"/>
        <v>0</v>
      </c>
      <c r="H61" s="341">
        <f t="shared" ref="H61:I61" si="41">SUM(H62:H64)</f>
        <v>0</v>
      </c>
      <c r="I61" s="341">
        <f t="shared" si="41"/>
        <v>0</v>
      </c>
      <c r="J61" s="402"/>
      <c r="K61" s="353">
        <f t="shared" ref="K61:L61" si="42">SUM(K62:K64)</f>
        <v>0</v>
      </c>
      <c r="L61" s="341">
        <f t="shared" si="42"/>
        <v>0</v>
      </c>
      <c r="M61" s="341">
        <f>M62+M63+M64</f>
        <v>0.12</v>
      </c>
      <c r="N61" s="341">
        <f>N62+N63+N64</f>
        <v>0.12</v>
      </c>
    </row>
    <row r="62" spans="1:18" ht="25.15" customHeight="1" x14ac:dyDescent="0.25">
      <c r="A62" s="394"/>
      <c r="B62" s="397"/>
      <c r="C62" s="400"/>
      <c r="D62" s="355" t="s">
        <v>14</v>
      </c>
      <c r="E62" s="356"/>
      <c r="F62" s="344"/>
      <c r="G62" s="369"/>
      <c r="H62" s="357"/>
      <c r="I62" s="357"/>
      <c r="J62" s="403"/>
      <c r="K62" s="358"/>
      <c r="L62" s="356"/>
      <c r="M62" s="344"/>
      <c r="N62" s="346">
        <f>E62+H62+I62+K62+L62+M62</f>
        <v>0</v>
      </c>
      <c r="O62"/>
    </row>
    <row r="63" spans="1:18" ht="25.15" customHeight="1" x14ac:dyDescent="0.25">
      <c r="A63" s="394"/>
      <c r="B63" s="397"/>
      <c r="C63" s="400"/>
      <c r="D63" s="355" t="s">
        <v>6</v>
      </c>
      <c r="E63" s="360"/>
      <c r="F63" s="360"/>
      <c r="G63" s="369"/>
      <c r="H63" s="357"/>
      <c r="I63" s="357"/>
      <c r="J63" s="403"/>
      <c r="K63" s="358"/>
      <c r="L63" s="360"/>
      <c r="M63" s="344"/>
      <c r="N63" s="346">
        <f t="shared" ref="N63:N64" si="43">E63+H63+I63+K63+L63+M63</f>
        <v>0</v>
      </c>
      <c r="O63"/>
    </row>
    <row r="64" spans="1:18" ht="25.15" customHeight="1" x14ac:dyDescent="0.25">
      <c r="A64" s="395"/>
      <c r="B64" s="398"/>
      <c r="C64" s="401"/>
      <c r="D64" s="355" t="s">
        <v>7</v>
      </c>
      <c r="E64" s="361"/>
      <c r="F64" s="361"/>
      <c r="G64" s="369"/>
      <c r="H64" s="357"/>
      <c r="I64" s="357"/>
      <c r="J64" s="404"/>
      <c r="K64" s="358"/>
      <c r="L64" s="361"/>
      <c r="M64" s="344">
        <v>0.12</v>
      </c>
      <c r="N64" s="346">
        <f t="shared" si="43"/>
        <v>0.12</v>
      </c>
      <c r="O64"/>
    </row>
    <row r="65" spans="1:15" ht="24" hidden="1" customHeight="1" x14ac:dyDescent="0.25">
      <c r="A65" s="371"/>
      <c r="B65" s="343"/>
      <c r="C65" s="372"/>
      <c r="D65" s="166"/>
      <c r="E65" s="344"/>
      <c r="F65" s="344"/>
      <c r="G65" s="344"/>
      <c r="H65" s="345"/>
      <c r="I65" s="345"/>
      <c r="J65" s="349"/>
      <c r="K65" s="202"/>
      <c r="L65" s="202"/>
      <c r="M65" s="202"/>
      <c r="N65" s="346"/>
    </row>
    <row r="66" spans="1:15" ht="24" hidden="1" customHeight="1" x14ac:dyDescent="0.25">
      <c r="A66" s="371"/>
      <c r="B66" s="343"/>
      <c r="C66" s="372"/>
      <c r="D66" s="166"/>
      <c r="E66" s="344"/>
      <c r="F66" s="344"/>
      <c r="G66" s="344"/>
      <c r="H66" s="345"/>
      <c r="I66" s="345"/>
      <c r="J66" s="349"/>
      <c r="K66" s="202"/>
      <c r="L66" s="202"/>
      <c r="M66" s="202"/>
      <c r="N66" s="346"/>
    </row>
    <row r="67" spans="1:15" ht="24" hidden="1" customHeight="1" x14ac:dyDescent="0.25">
      <c r="A67" s="371"/>
      <c r="B67" s="343"/>
      <c r="C67" s="372"/>
      <c r="D67" s="166"/>
      <c r="E67" s="344"/>
      <c r="F67" s="344"/>
      <c r="G67" s="344"/>
      <c r="H67" s="345"/>
      <c r="I67" s="345"/>
      <c r="J67" s="349"/>
      <c r="K67" s="202"/>
      <c r="L67" s="202"/>
      <c r="M67" s="202"/>
      <c r="N67" s="346"/>
    </row>
    <row r="68" spans="1:15" ht="24" hidden="1" customHeight="1" x14ac:dyDescent="0.25">
      <c r="A68" s="371"/>
      <c r="B68" s="343"/>
      <c r="C68" s="372"/>
      <c r="D68" s="166"/>
      <c r="E68" s="344"/>
      <c r="F68" s="344"/>
      <c r="G68" s="344"/>
      <c r="H68" s="345"/>
      <c r="I68" s="345"/>
      <c r="J68" s="349"/>
      <c r="K68" s="202"/>
      <c r="L68" s="202"/>
      <c r="M68" s="202"/>
      <c r="N68" s="346"/>
    </row>
    <row r="69" spans="1:15" ht="24" hidden="1" customHeight="1" x14ac:dyDescent="0.25">
      <c r="A69" s="371"/>
      <c r="B69" s="343"/>
      <c r="C69" s="372"/>
      <c r="D69" s="166"/>
      <c r="E69" s="344"/>
      <c r="F69" s="344"/>
      <c r="G69" s="344"/>
      <c r="H69" s="345"/>
      <c r="I69" s="345"/>
      <c r="J69" s="349"/>
      <c r="K69" s="202"/>
      <c r="L69" s="202"/>
      <c r="M69" s="202"/>
      <c r="N69" s="346"/>
    </row>
    <row r="70" spans="1:15" s="16" customFormat="1" ht="40.5" x14ac:dyDescent="0.25">
      <c r="A70" s="452" t="str">
        <f>E15</f>
        <v>I</v>
      </c>
      <c r="B70" s="35" t="s">
        <v>42</v>
      </c>
      <c r="C70" s="454"/>
      <c r="D70" s="20" t="s">
        <v>5</v>
      </c>
      <c r="E70" s="173">
        <f>E71+E72+E73</f>
        <v>123.003</v>
      </c>
      <c r="F70" s="173">
        <f t="shared" ref="F70:N70" si="44">F71+F72+F73</f>
        <v>75.102999999999994</v>
      </c>
      <c r="G70" s="173">
        <f t="shared" si="44"/>
        <v>15.702788000000002</v>
      </c>
      <c r="H70" s="173">
        <f t="shared" si="44"/>
        <v>0</v>
      </c>
      <c r="I70" s="173">
        <f t="shared" si="44"/>
        <v>0</v>
      </c>
      <c r="J70" s="407"/>
      <c r="K70" s="199">
        <f t="shared" si="44"/>
        <v>0</v>
      </c>
      <c r="L70" s="199">
        <f t="shared" si="44"/>
        <v>65.879575000000003</v>
      </c>
      <c r="M70" s="199">
        <f t="shared" si="44"/>
        <v>220.312003</v>
      </c>
      <c r="N70" s="174">
        <f t="shared" si="44"/>
        <v>409.19457799999998</v>
      </c>
      <c r="O70" s="104"/>
    </row>
    <row r="71" spans="1:15" s="18" customFormat="1" x14ac:dyDescent="0.25">
      <c r="A71" s="452"/>
      <c r="B71" s="410" t="str">
        <f>F15</f>
        <v>ДЕМОГРАФИЯ</v>
      </c>
      <c r="C71" s="454"/>
      <c r="D71" s="21" t="s">
        <v>14</v>
      </c>
      <c r="E71" s="175">
        <f>E62+E57+E52+E47+E42+E37+E24+E19</f>
        <v>0</v>
      </c>
      <c r="F71" s="175">
        <f t="shared" ref="F71:I71" si="45">F62+F57+F52+F47+F42+F37+F24+F19</f>
        <v>0</v>
      </c>
      <c r="G71" s="175">
        <f t="shared" si="45"/>
        <v>0</v>
      </c>
      <c r="H71" s="175">
        <f t="shared" si="45"/>
        <v>0</v>
      </c>
      <c r="I71" s="175">
        <f t="shared" si="45"/>
        <v>0</v>
      </c>
      <c r="J71" s="408"/>
      <c r="K71" s="200">
        <f t="shared" ref="K71:M71" si="46">K62+K57+K52+K47+K42+K37+K24+K19</f>
        <v>0</v>
      </c>
      <c r="L71" s="200">
        <f t="shared" si="46"/>
        <v>2.8330000000000002</v>
      </c>
      <c r="M71" s="200">
        <f t="shared" si="46"/>
        <v>147.43700000000001</v>
      </c>
      <c r="N71" s="245">
        <f>E71+H71+I71+K71+L71+M71</f>
        <v>150.27000000000001</v>
      </c>
      <c r="O71" s="319"/>
    </row>
    <row r="72" spans="1:15" s="18" customFormat="1" ht="28.5" customHeight="1" x14ac:dyDescent="0.25">
      <c r="A72" s="452"/>
      <c r="B72" s="411"/>
      <c r="C72" s="454"/>
      <c r="D72" s="21" t="s">
        <v>6</v>
      </c>
      <c r="E72" s="175">
        <f t="shared" ref="E72:I73" si="47">E63+E58+E53+E48+E43+E38+E25+E20</f>
        <v>122.37455</v>
      </c>
      <c r="F72" s="175">
        <f t="shared" si="47"/>
        <v>74.510999999999996</v>
      </c>
      <c r="G72" s="175">
        <f t="shared" si="47"/>
        <v>15.560870000000001</v>
      </c>
      <c r="H72" s="175">
        <f t="shared" si="47"/>
        <v>0</v>
      </c>
      <c r="I72" s="175">
        <f t="shared" si="47"/>
        <v>0</v>
      </c>
      <c r="J72" s="408"/>
      <c r="K72" s="200">
        <f t="shared" ref="K72:M72" si="48">K63+K58+K53+K48+K43+K38+K25+K20</f>
        <v>0</v>
      </c>
      <c r="L72" s="200">
        <f t="shared" si="48"/>
        <v>62.704000000000001</v>
      </c>
      <c r="M72" s="200">
        <f t="shared" si="48"/>
        <v>72.165690999999995</v>
      </c>
      <c r="N72" s="245">
        <f t="shared" ref="N72:N73" si="49">E72+H72+I72+K72+L72+M72</f>
        <v>257.24424099999999</v>
      </c>
      <c r="O72" s="319"/>
    </row>
    <row r="73" spans="1:15" s="16" customFormat="1" ht="21" thickBot="1" x14ac:dyDescent="0.3">
      <c r="A73" s="453"/>
      <c r="B73" s="412"/>
      <c r="C73" s="455"/>
      <c r="D73" s="278" t="s">
        <v>7</v>
      </c>
      <c r="E73" s="175">
        <f t="shared" si="47"/>
        <v>0.62844999999999995</v>
      </c>
      <c r="F73" s="175">
        <f t="shared" si="47"/>
        <v>0.59199999999999997</v>
      </c>
      <c r="G73" s="175">
        <f t="shared" si="47"/>
        <v>0.14191799999999999</v>
      </c>
      <c r="H73" s="175">
        <f t="shared" si="47"/>
        <v>0</v>
      </c>
      <c r="I73" s="175">
        <f t="shared" si="47"/>
        <v>0</v>
      </c>
      <c r="J73" s="409"/>
      <c r="K73" s="200">
        <f t="shared" ref="K73:M73" si="50">K64+K59+K54+K49+K44+K39+K26+K21</f>
        <v>0</v>
      </c>
      <c r="L73" s="200">
        <f>L64+L59+L54+L49+L44+L39+L26+L21</f>
        <v>0.34257499999999996</v>
      </c>
      <c r="M73" s="200">
        <f t="shared" si="50"/>
        <v>0.70931199999999994</v>
      </c>
      <c r="N73" s="280">
        <f t="shared" si="49"/>
        <v>1.6803369999999997</v>
      </c>
      <c r="O73" s="104"/>
    </row>
    <row r="74" spans="1:15" s="16" customFormat="1" ht="23.25" customHeight="1" thickBot="1" x14ac:dyDescent="0.3">
      <c r="A74" s="31"/>
      <c r="B74" s="32"/>
      <c r="C74" s="32"/>
      <c r="D74" s="32"/>
      <c r="E74" s="52" t="s">
        <v>45</v>
      </c>
      <c r="F74" s="51" t="s">
        <v>46</v>
      </c>
      <c r="G74" s="53"/>
      <c r="H74" s="32"/>
      <c r="I74" s="32"/>
      <c r="J74" s="32"/>
      <c r="K74" s="198"/>
      <c r="L74" s="32"/>
      <c r="M74" s="32"/>
      <c r="N74" s="33"/>
      <c r="O74" s="104"/>
    </row>
    <row r="75" spans="1:15" s="16" customFormat="1" ht="35.25" customHeight="1" thickBot="1" x14ac:dyDescent="0.3">
      <c r="A75" s="448" t="s">
        <v>101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50"/>
      <c r="L75" s="450"/>
      <c r="M75" s="450"/>
      <c r="N75" s="451"/>
      <c r="O75" s="104"/>
    </row>
    <row r="76" spans="1:15" s="16" customFormat="1" ht="23.25" x14ac:dyDescent="0.25">
      <c r="A76" s="445" t="s">
        <v>8</v>
      </c>
      <c r="B76" s="140"/>
      <c r="C76" s="235"/>
      <c r="D76" s="160"/>
      <c r="E76" s="141"/>
      <c r="F76" s="141"/>
      <c r="G76" s="141"/>
      <c r="H76" s="141"/>
      <c r="I76" s="141"/>
      <c r="J76" s="152"/>
      <c r="K76" s="231"/>
      <c r="L76" s="231"/>
      <c r="M76" s="231"/>
      <c r="N76" s="153"/>
      <c r="O76" s="104"/>
    </row>
    <row r="77" spans="1:15" s="16" customFormat="1" ht="22.5" x14ac:dyDescent="0.25">
      <c r="A77" s="446"/>
      <c r="B77" s="4"/>
      <c r="C77" s="236"/>
      <c r="D77" s="161"/>
      <c r="E77" s="142"/>
      <c r="F77" s="135"/>
      <c r="G77" s="135"/>
      <c r="H77" s="135"/>
      <c r="I77" s="135"/>
      <c r="J77" s="154"/>
      <c r="K77" s="232"/>
      <c r="L77" s="232"/>
      <c r="M77" s="232"/>
      <c r="N77" s="155"/>
      <c r="O77" s="104"/>
    </row>
    <row r="78" spans="1:15" s="16" customFormat="1" ht="23.25" x14ac:dyDescent="0.25">
      <c r="A78" s="446" t="s">
        <v>9</v>
      </c>
      <c r="B78" s="136"/>
      <c r="C78" s="237"/>
      <c r="D78" s="162"/>
      <c r="E78" s="137"/>
      <c r="F78" s="137"/>
      <c r="G78" s="137"/>
      <c r="H78" s="137"/>
      <c r="I78" s="137"/>
      <c r="J78" s="156"/>
      <c r="K78" s="233"/>
      <c r="L78" s="233"/>
      <c r="M78" s="233"/>
      <c r="N78" s="157"/>
      <c r="O78" s="104"/>
    </row>
    <row r="79" spans="1:15" s="16" customFormat="1" ht="22.5" x14ac:dyDescent="0.25">
      <c r="A79" s="446"/>
      <c r="B79" s="4"/>
      <c r="C79" s="236"/>
      <c r="D79" s="161"/>
      <c r="E79" s="142"/>
      <c r="F79" s="135"/>
      <c r="G79" s="135"/>
      <c r="H79" s="135"/>
      <c r="I79" s="135"/>
      <c r="J79" s="154"/>
      <c r="K79" s="232"/>
      <c r="L79" s="232"/>
      <c r="M79" s="232"/>
      <c r="N79" s="155"/>
      <c r="O79" s="104"/>
    </row>
    <row r="80" spans="1:15" s="16" customFormat="1" ht="23.25" x14ac:dyDescent="0.25">
      <c r="A80" s="446" t="s">
        <v>71</v>
      </c>
      <c r="B80" s="136"/>
      <c r="C80" s="237"/>
      <c r="D80" s="162"/>
      <c r="E80" s="137"/>
      <c r="F80" s="137"/>
      <c r="G80" s="137"/>
      <c r="H80" s="137"/>
      <c r="I80" s="137"/>
      <c r="J80" s="156"/>
      <c r="K80" s="233"/>
      <c r="L80" s="233"/>
      <c r="M80" s="233"/>
      <c r="N80" s="157"/>
      <c r="O80" s="104"/>
    </row>
    <row r="81" spans="1:15" s="16" customFormat="1" ht="22.5" x14ac:dyDescent="0.25">
      <c r="A81" s="446"/>
      <c r="B81" s="4"/>
      <c r="C81" s="236"/>
      <c r="D81" s="161"/>
      <c r="E81" s="142"/>
      <c r="F81" s="135"/>
      <c r="G81" s="135"/>
      <c r="H81" s="135"/>
      <c r="I81" s="135"/>
      <c r="J81" s="154"/>
      <c r="K81" s="232"/>
      <c r="L81" s="232"/>
      <c r="M81" s="232"/>
      <c r="N81" s="155"/>
      <c r="O81" s="104"/>
    </row>
    <row r="82" spans="1:15" s="16" customFormat="1" ht="23.25" x14ac:dyDescent="0.25">
      <c r="A82" s="446" t="s">
        <v>72</v>
      </c>
      <c r="B82" s="136"/>
      <c r="C82" s="237"/>
      <c r="D82" s="162"/>
      <c r="E82" s="137"/>
      <c r="F82" s="137"/>
      <c r="G82" s="137"/>
      <c r="H82" s="137"/>
      <c r="I82" s="137"/>
      <c r="J82" s="156"/>
      <c r="K82" s="233"/>
      <c r="L82" s="233"/>
      <c r="M82" s="233"/>
      <c r="N82" s="157"/>
      <c r="O82" s="104"/>
    </row>
    <row r="83" spans="1:15" s="16" customFormat="1" ht="23.25" thickBot="1" x14ac:dyDescent="0.3">
      <c r="A83" s="447"/>
      <c r="B83" s="138"/>
      <c r="C83" s="238"/>
      <c r="D83" s="163"/>
      <c r="E83" s="143"/>
      <c r="F83" s="139"/>
      <c r="G83" s="139"/>
      <c r="H83" s="139"/>
      <c r="I83" s="139"/>
      <c r="J83" s="158"/>
      <c r="K83" s="234"/>
      <c r="L83" s="234"/>
      <c r="M83" s="234"/>
      <c r="N83" s="159"/>
      <c r="O83" s="104"/>
    </row>
    <row r="84" spans="1:15" s="16" customFormat="1" ht="21" thickBot="1" x14ac:dyDescent="0.3">
      <c r="A84" s="456" t="s">
        <v>22</v>
      </c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8"/>
      <c r="O84" s="104"/>
    </row>
    <row r="85" spans="1:15" s="16" customFormat="1" ht="19.5" x14ac:dyDescent="0.25">
      <c r="A85" s="5"/>
      <c r="B85" s="6" t="s">
        <v>10</v>
      </c>
      <c r="C85" s="437" t="s">
        <v>11</v>
      </c>
      <c r="D85" s="438"/>
      <c r="E85" s="438"/>
      <c r="F85" s="438"/>
      <c r="G85" s="438"/>
      <c r="H85" s="438"/>
      <c r="I85" s="438"/>
      <c r="J85" s="438"/>
      <c r="K85" s="405"/>
      <c r="L85" s="405"/>
      <c r="M85" s="405"/>
      <c r="N85" s="406"/>
      <c r="O85" s="104"/>
    </row>
    <row r="86" spans="1:15" s="16" customFormat="1" ht="22.5" x14ac:dyDescent="0.25">
      <c r="A86" s="439" t="s">
        <v>12</v>
      </c>
      <c r="B86" s="378" t="s">
        <v>24</v>
      </c>
      <c r="C86" s="381"/>
      <c r="D86" s="165" t="s">
        <v>13</v>
      </c>
      <c r="E86" s="36">
        <f t="shared" ref="E86:I86" si="51">SUM(E87:E89)</f>
        <v>0</v>
      </c>
      <c r="F86" s="36">
        <f t="shared" si="51"/>
        <v>0</v>
      </c>
      <c r="G86" s="36">
        <f t="shared" si="51"/>
        <v>0</v>
      </c>
      <c r="H86" s="36">
        <f t="shared" si="51"/>
        <v>0</v>
      </c>
      <c r="I86" s="36">
        <f t="shared" si="51"/>
        <v>0</v>
      </c>
      <c r="J86" s="383"/>
      <c r="K86" s="201">
        <f t="shared" ref="K86:M86" si="52">SUM(K87:K89)</f>
        <v>0</v>
      </c>
      <c r="L86" s="201">
        <f t="shared" si="52"/>
        <v>0</v>
      </c>
      <c r="M86" s="201">
        <f t="shared" si="52"/>
        <v>0</v>
      </c>
      <c r="N86" s="41">
        <f>E86+H86+I86+K86+L86+M86</f>
        <v>0</v>
      </c>
      <c r="O86" s="104"/>
    </row>
    <row r="87" spans="1:15" s="16" customFormat="1" ht="23.25" x14ac:dyDescent="0.25">
      <c r="A87" s="436"/>
      <c r="B87" s="379"/>
      <c r="C87" s="382"/>
      <c r="D87" s="166" t="s">
        <v>14</v>
      </c>
      <c r="E87" s="167"/>
      <c r="F87" s="167"/>
      <c r="G87" s="167"/>
      <c r="H87" s="168"/>
      <c r="I87" s="168"/>
      <c r="J87" s="384"/>
      <c r="K87" s="202"/>
      <c r="L87" s="202"/>
      <c r="M87" s="202"/>
      <c r="N87" s="189">
        <f t="shared" ref="N87:N89" si="53">E87+H87+I87+K87+L87+M87</f>
        <v>0</v>
      </c>
      <c r="O87" s="104"/>
    </row>
    <row r="88" spans="1:15" s="16" customFormat="1" ht="23.25" x14ac:dyDescent="0.25">
      <c r="A88" s="436"/>
      <c r="B88" s="379"/>
      <c r="C88" s="382"/>
      <c r="D88" s="166" t="s">
        <v>6</v>
      </c>
      <c r="E88" s="167"/>
      <c r="F88" s="167"/>
      <c r="G88" s="167"/>
      <c r="H88" s="168"/>
      <c r="I88" s="168"/>
      <c r="J88" s="384"/>
      <c r="K88" s="202"/>
      <c r="L88" s="202"/>
      <c r="M88" s="202"/>
      <c r="N88" s="189">
        <f t="shared" si="53"/>
        <v>0</v>
      </c>
      <c r="O88" s="104"/>
    </row>
    <row r="89" spans="1:15" s="16" customFormat="1" ht="23.25" x14ac:dyDescent="0.25">
      <c r="A89" s="440"/>
      <c r="B89" s="380"/>
      <c r="C89" s="441"/>
      <c r="D89" s="166" t="s">
        <v>7</v>
      </c>
      <c r="E89" s="167"/>
      <c r="F89" s="167"/>
      <c r="G89" s="167"/>
      <c r="H89" s="168"/>
      <c r="I89" s="168"/>
      <c r="J89" s="385"/>
      <c r="K89" s="202"/>
      <c r="L89" s="202"/>
      <c r="M89" s="202"/>
      <c r="N89" s="189">
        <f t="shared" si="53"/>
        <v>0</v>
      </c>
      <c r="O89" s="104"/>
    </row>
    <row r="90" spans="1:15" s="16" customFormat="1" ht="19.5" x14ac:dyDescent="0.25">
      <c r="A90" s="5"/>
      <c r="B90" s="6" t="s">
        <v>10</v>
      </c>
      <c r="C90" s="437" t="s">
        <v>11</v>
      </c>
      <c r="D90" s="438"/>
      <c r="E90" s="438"/>
      <c r="F90" s="438"/>
      <c r="G90" s="438"/>
      <c r="H90" s="438"/>
      <c r="I90" s="438"/>
      <c r="J90" s="438"/>
      <c r="K90" s="405"/>
      <c r="L90" s="405"/>
      <c r="M90" s="405"/>
      <c r="N90" s="406"/>
      <c r="O90" s="104"/>
    </row>
    <row r="91" spans="1:15" s="16" customFormat="1" ht="22.5" x14ac:dyDescent="0.25">
      <c r="A91" s="439" t="s">
        <v>20</v>
      </c>
      <c r="B91" s="378" t="s">
        <v>24</v>
      </c>
      <c r="C91" s="381"/>
      <c r="D91" s="165" t="s">
        <v>13</v>
      </c>
      <c r="E91" s="36">
        <f t="shared" ref="E91:I91" si="54">SUM(E92:E94)</f>
        <v>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0</v>
      </c>
      <c r="J91" s="383"/>
      <c r="K91" s="201">
        <f t="shared" ref="K91:M91" si="55">SUM(K92:K94)</f>
        <v>0</v>
      </c>
      <c r="L91" s="201">
        <f t="shared" si="55"/>
        <v>0</v>
      </c>
      <c r="M91" s="201">
        <f t="shared" si="55"/>
        <v>0</v>
      </c>
      <c r="N91" s="41">
        <f>E91+H91+I91+K91+L91+M91</f>
        <v>0</v>
      </c>
      <c r="O91" s="104"/>
    </row>
    <row r="92" spans="1:15" s="16" customFormat="1" ht="23.25" x14ac:dyDescent="0.25">
      <c r="A92" s="436"/>
      <c r="B92" s="379"/>
      <c r="C92" s="382"/>
      <c r="D92" s="166" t="s">
        <v>14</v>
      </c>
      <c r="E92" s="167"/>
      <c r="F92" s="167"/>
      <c r="G92" s="167"/>
      <c r="H92" s="168"/>
      <c r="I92" s="168"/>
      <c r="J92" s="384"/>
      <c r="K92" s="202"/>
      <c r="L92" s="202"/>
      <c r="M92" s="202"/>
      <c r="N92" s="189">
        <f t="shared" ref="N92:N94" si="56">E92+H92+I92+K92+L92+M92</f>
        <v>0</v>
      </c>
      <c r="O92" s="104"/>
    </row>
    <row r="93" spans="1:15" s="16" customFormat="1" ht="23.25" x14ac:dyDescent="0.25">
      <c r="A93" s="436"/>
      <c r="B93" s="379"/>
      <c r="C93" s="382"/>
      <c r="D93" s="166" t="s">
        <v>6</v>
      </c>
      <c r="E93" s="167"/>
      <c r="F93" s="167"/>
      <c r="G93" s="167"/>
      <c r="H93" s="168"/>
      <c r="I93" s="168"/>
      <c r="J93" s="384"/>
      <c r="K93" s="202"/>
      <c r="L93" s="202"/>
      <c r="M93" s="202"/>
      <c r="N93" s="189">
        <f t="shared" si="56"/>
        <v>0</v>
      </c>
      <c r="O93" s="104"/>
    </row>
    <row r="94" spans="1:15" s="16" customFormat="1" ht="23.25" x14ac:dyDescent="0.25">
      <c r="A94" s="436"/>
      <c r="B94" s="380"/>
      <c r="C94" s="382"/>
      <c r="D94" s="166" t="s">
        <v>7</v>
      </c>
      <c r="E94" s="167"/>
      <c r="F94" s="167"/>
      <c r="G94" s="167"/>
      <c r="H94" s="168"/>
      <c r="I94" s="168"/>
      <c r="J94" s="385"/>
      <c r="K94" s="202"/>
      <c r="L94" s="202"/>
      <c r="M94" s="202"/>
      <c r="N94" s="189">
        <f t="shared" si="56"/>
        <v>0</v>
      </c>
      <c r="O94" s="104"/>
    </row>
    <row r="95" spans="1:15" s="16" customFormat="1" ht="39.75" thickBot="1" x14ac:dyDescent="0.3">
      <c r="A95" s="42" t="s">
        <v>19</v>
      </c>
      <c r="B95" s="43" t="s">
        <v>21</v>
      </c>
      <c r="C95" s="44"/>
      <c r="D95" s="45"/>
      <c r="E95" s="169"/>
      <c r="F95" s="169"/>
      <c r="G95" s="169"/>
      <c r="H95" s="169"/>
      <c r="I95" s="169"/>
      <c r="J95" s="170"/>
      <c r="K95" s="203"/>
      <c r="L95" s="203"/>
      <c r="M95" s="171"/>
      <c r="N95" s="172"/>
      <c r="O95" s="104"/>
    </row>
    <row r="96" spans="1:15" s="16" customFormat="1" ht="21" thickBot="1" x14ac:dyDescent="0.3">
      <c r="A96" s="386" t="s">
        <v>23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8"/>
      <c r="O96" s="104"/>
    </row>
    <row r="97" spans="1:15" s="16" customFormat="1" ht="19.5" x14ac:dyDescent="0.25">
      <c r="A97" s="7"/>
      <c r="B97" s="8" t="s">
        <v>10</v>
      </c>
      <c r="C97" s="435" t="s">
        <v>11</v>
      </c>
      <c r="D97" s="435"/>
      <c r="E97" s="435"/>
      <c r="F97" s="435"/>
      <c r="G97" s="435"/>
      <c r="H97" s="435"/>
      <c r="I97" s="435"/>
      <c r="J97" s="435"/>
      <c r="K97" s="405"/>
      <c r="L97" s="405"/>
      <c r="M97" s="405"/>
      <c r="N97" s="406"/>
      <c r="O97" s="104"/>
    </row>
    <row r="98" spans="1:15" s="16" customFormat="1" ht="22.5" x14ac:dyDescent="0.25">
      <c r="A98" s="436" t="s">
        <v>12</v>
      </c>
      <c r="B98" s="378" t="s">
        <v>24</v>
      </c>
      <c r="C98" s="432"/>
      <c r="D98" s="165" t="s">
        <v>13</v>
      </c>
      <c r="E98" s="36">
        <f t="shared" ref="E98:I98" si="57">SUM(E99:E101)</f>
        <v>0</v>
      </c>
      <c r="F98" s="36">
        <f t="shared" si="57"/>
        <v>0</v>
      </c>
      <c r="G98" s="36">
        <f t="shared" si="57"/>
        <v>0</v>
      </c>
      <c r="H98" s="36">
        <f t="shared" si="57"/>
        <v>0</v>
      </c>
      <c r="I98" s="36">
        <f t="shared" si="57"/>
        <v>0</v>
      </c>
      <c r="J98" s="383"/>
      <c r="K98" s="201">
        <f t="shared" ref="K98:M98" si="58">SUM(K99:K101)</f>
        <v>0</v>
      </c>
      <c r="L98" s="201">
        <f t="shared" si="58"/>
        <v>0</v>
      </c>
      <c r="M98" s="201">
        <f t="shared" si="58"/>
        <v>0</v>
      </c>
      <c r="N98" s="41">
        <f>E98+H98+I98+K98+L98+M98</f>
        <v>0</v>
      </c>
      <c r="O98" s="104"/>
    </row>
    <row r="99" spans="1:15" s="16" customFormat="1" ht="23.25" x14ac:dyDescent="0.25">
      <c r="A99" s="436"/>
      <c r="B99" s="379"/>
      <c r="C99" s="433"/>
      <c r="D99" s="166" t="s">
        <v>14</v>
      </c>
      <c r="E99" s="167"/>
      <c r="F99" s="167"/>
      <c r="G99" s="167"/>
      <c r="H99" s="168"/>
      <c r="I99" s="168"/>
      <c r="J99" s="384"/>
      <c r="K99" s="202"/>
      <c r="L99" s="202"/>
      <c r="M99" s="202"/>
      <c r="N99" s="189">
        <f t="shared" ref="N99:N101" si="59">E99+H99+I99+K99+L99+M99</f>
        <v>0</v>
      </c>
      <c r="O99" s="104"/>
    </row>
    <row r="100" spans="1:15" s="16" customFormat="1" ht="23.25" x14ac:dyDescent="0.25">
      <c r="A100" s="436"/>
      <c r="B100" s="379"/>
      <c r="C100" s="433"/>
      <c r="D100" s="166" t="s">
        <v>6</v>
      </c>
      <c r="E100" s="167"/>
      <c r="F100" s="167"/>
      <c r="G100" s="167"/>
      <c r="H100" s="168"/>
      <c r="I100" s="168"/>
      <c r="J100" s="384"/>
      <c r="K100" s="202"/>
      <c r="L100" s="202"/>
      <c r="M100" s="202"/>
      <c r="N100" s="189">
        <f t="shared" si="59"/>
        <v>0</v>
      </c>
      <c r="O100" s="104"/>
    </row>
    <row r="101" spans="1:15" s="16" customFormat="1" ht="23.25" x14ac:dyDescent="0.25">
      <c r="A101" s="436"/>
      <c r="B101" s="379"/>
      <c r="C101" s="433"/>
      <c r="D101" s="166" t="s">
        <v>7</v>
      </c>
      <c r="E101" s="167"/>
      <c r="F101" s="167"/>
      <c r="G101" s="167"/>
      <c r="H101" s="168"/>
      <c r="I101" s="168"/>
      <c r="J101" s="385"/>
      <c r="K101" s="202"/>
      <c r="L101" s="202"/>
      <c r="M101" s="202"/>
      <c r="N101" s="189">
        <f t="shared" si="59"/>
        <v>0</v>
      </c>
      <c r="O101" s="104"/>
    </row>
    <row r="102" spans="1:15" s="16" customFormat="1" ht="40.5" x14ac:dyDescent="0.25">
      <c r="A102" s="452" t="str">
        <f>E74</f>
        <v>II</v>
      </c>
      <c r="B102" s="35" t="s">
        <v>42</v>
      </c>
      <c r="C102" s="454"/>
      <c r="D102" s="20" t="s">
        <v>5</v>
      </c>
      <c r="E102" s="173">
        <f>E103+E104+E105</f>
        <v>0</v>
      </c>
      <c r="F102" s="173">
        <f t="shared" ref="F102:I102" si="60">F103+F104+F105</f>
        <v>0</v>
      </c>
      <c r="G102" s="173">
        <f t="shared" si="60"/>
        <v>0</v>
      </c>
      <c r="H102" s="173">
        <f t="shared" si="60"/>
        <v>0</v>
      </c>
      <c r="I102" s="173">
        <f t="shared" si="60"/>
        <v>0</v>
      </c>
      <c r="J102" s="407"/>
      <c r="K102" s="199">
        <f t="shared" ref="K102:N102" si="61">K103+K104+K105</f>
        <v>0</v>
      </c>
      <c r="L102" s="199">
        <f t="shared" si="61"/>
        <v>0</v>
      </c>
      <c r="M102" s="199">
        <f t="shared" si="61"/>
        <v>0</v>
      </c>
      <c r="N102" s="174">
        <f t="shared" si="61"/>
        <v>0</v>
      </c>
      <c r="O102" s="104"/>
    </row>
    <row r="103" spans="1:15" s="16" customFormat="1" x14ac:dyDescent="0.25">
      <c r="A103" s="452"/>
      <c r="B103" s="410" t="str">
        <f>F74</f>
        <v>ЗДРАВООХРАНЕНИЕ</v>
      </c>
      <c r="C103" s="454"/>
      <c r="D103" s="21" t="s">
        <v>14</v>
      </c>
      <c r="E103" s="175"/>
      <c r="F103" s="175"/>
      <c r="G103" s="175"/>
      <c r="H103" s="175"/>
      <c r="I103" s="175"/>
      <c r="J103" s="408"/>
      <c r="K103" s="200"/>
      <c r="L103" s="200"/>
      <c r="M103" s="200"/>
      <c r="N103" s="245">
        <f t="shared" ref="N103:N105" si="62">E103+H103+I103+K103+L103+M103</f>
        <v>0</v>
      </c>
      <c r="O103" s="104"/>
    </row>
    <row r="104" spans="1:15" s="16" customFormat="1" x14ac:dyDescent="0.25">
      <c r="A104" s="452"/>
      <c r="B104" s="411"/>
      <c r="C104" s="454"/>
      <c r="D104" s="21" t="s">
        <v>6</v>
      </c>
      <c r="E104" s="175"/>
      <c r="F104" s="175"/>
      <c r="G104" s="175"/>
      <c r="H104" s="175"/>
      <c r="I104" s="175"/>
      <c r="J104" s="408"/>
      <c r="K104" s="200"/>
      <c r="L104" s="200"/>
      <c r="M104" s="200"/>
      <c r="N104" s="245">
        <f t="shared" si="62"/>
        <v>0</v>
      </c>
      <c r="O104" s="104"/>
    </row>
    <row r="105" spans="1:15" s="16" customFormat="1" ht="21" thickBot="1" x14ac:dyDescent="0.3">
      <c r="A105" s="453"/>
      <c r="B105" s="412"/>
      <c r="C105" s="455"/>
      <c r="D105" s="278" t="s">
        <v>7</v>
      </c>
      <c r="E105" s="279"/>
      <c r="F105" s="279"/>
      <c r="G105" s="279"/>
      <c r="H105" s="279"/>
      <c r="I105" s="279"/>
      <c r="J105" s="409"/>
      <c r="K105" s="200"/>
      <c r="L105" s="200"/>
      <c r="M105" s="200"/>
      <c r="N105" s="280">
        <f t="shared" si="62"/>
        <v>0</v>
      </c>
      <c r="O105" s="104"/>
    </row>
    <row r="106" spans="1:15" s="16" customFormat="1" ht="23.25" customHeight="1" thickBot="1" x14ac:dyDescent="0.3">
      <c r="A106" s="31"/>
      <c r="B106" s="32"/>
      <c r="C106" s="32"/>
      <c r="D106" s="32"/>
      <c r="E106" s="52" t="s">
        <v>47</v>
      </c>
      <c r="F106" s="51" t="s">
        <v>48</v>
      </c>
      <c r="G106" s="53"/>
      <c r="H106" s="32"/>
      <c r="I106" s="32"/>
      <c r="J106" s="32"/>
      <c r="K106" s="198"/>
      <c r="L106" s="32"/>
      <c r="M106" s="32"/>
      <c r="N106" s="33"/>
      <c r="O106" s="104"/>
    </row>
    <row r="107" spans="1:15" s="16" customFormat="1" ht="21" thickBot="1" x14ac:dyDescent="0.3">
      <c r="A107" s="456" t="s">
        <v>117</v>
      </c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8"/>
      <c r="O107" s="104"/>
    </row>
    <row r="108" spans="1:15" s="16" customFormat="1" ht="19.5" x14ac:dyDescent="0.25">
      <c r="A108" s="5"/>
      <c r="B108" s="6" t="s">
        <v>10</v>
      </c>
      <c r="C108" s="437" t="s">
        <v>11</v>
      </c>
      <c r="D108" s="438"/>
      <c r="E108" s="438"/>
      <c r="F108" s="438"/>
      <c r="G108" s="438"/>
      <c r="H108" s="438"/>
      <c r="I108" s="438"/>
      <c r="J108" s="438"/>
      <c r="K108" s="405"/>
      <c r="L108" s="405"/>
      <c r="M108" s="405"/>
      <c r="N108" s="406"/>
      <c r="O108" s="104"/>
    </row>
    <row r="109" spans="1:15" s="16" customFormat="1" ht="22.5" x14ac:dyDescent="0.25">
      <c r="A109" s="439" t="s">
        <v>12</v>
      </c>
      <c r="B109" s="378" t="s">
        <v>118</v>
      </c>
      <c r="C109" s="381"/>
      <c r="D109" s="165" t="s">
        <v>13</v>
      </c>
      <c r="E109" s="36">
        <f t="shared" ref="E109:I109" si="63">SUM(E110:E112)</f>
        <v>0</v>
      </c>
      <c r="F109" s="36">
        <f t="shared" si="63"/>
        <v>0</v>
      </c>
      <c r="G109" s="36">
        <f t="shared" si="63"/>
        <v>0</v>
      </c>
      <c r="H109" s="36">
        <f t="shared" si="63"/>
        <v>0</v>
      </c>
      <c r="I109" s="36">
        <f t="shared" si="63"/>
        <v>0</v>
      </c>
      <c r="J109" s="383"/>
      <c r="K109" s="201">
        <f t="shared" ref="K109:M109" si="64">SUM(K110:K112)</f>
        <v>0</v>
      </c>
      <c r="L109" s="201">
        <f t="shared" si="64"/>
        <v>0.57361300000000004</v>
      </c>
      <c r="M109" s="201">
        <f t="shared" si="64"/>
        <v>0</v>
      </c>
      <c r="N109" s="41">
        <f>E109+H109+I109+K109+L109+M109</f>
        <v>0.57361300000000004</v>
      </c>
      <c r="O109" s="104"/>
    </row>
    <row r="110" spans="1:15" s="16" customFormat="1" ht="23.25" x14ac:dyDescent="0.25">
      <c r="A110" s="436"/>
      <c r="B110" s="379"/>
      <c r="C110" s="382"/>
      <c r="D110" s="166" t="s">
        <v>14</v>
      </c>
      <c r="E110" s="167"/>
      <c r="F110" s="167"/>
      <c r="G110" s="167"/>
      <c r="H110" s="168"/>
      <c r="I110" s="168"/>
      <c r="J110" s="384"/>
      <c r="K110" s="202"/>
      <c r="L110" s="202">
        <v>0.50416399999999995</v>
      </c>
      <c r="M110" s="202"/>
      <c r="N110" s="189">
        <f>E110+H110+I110+K110+L110+M110</f>
        <v>0.50416399999999995</v>
      </c>
      <c r="O110" s="104"/>
    </row>
    <row r="111" spans="1:15" s="16" customFormat="1" ht="23.25" x14ac:dyDescent="0.25">
      <c r="A111" s="436"/>
      <c r="B111" s="379"/>
      <c r="C111" s="382"/>
      <c r="D111" s="166" t="s">
        <v>6</v>
      </c>
      <c r="E111" s="167"/>
      <c r="F111" s="167"/>
      <c r="G111" s="167"/>
      <c r="H111" s="168"/>
      <c r="I111" s="168"/>
      <c r="J111" s="384"/>
      <c r="K111" s="202"/>
      <c r="L111" s="202">
        <v>6.8749000000000005E-2</v>
      </c>
      <c r="M111" s="202"/>
      <c r="N111" s="189">
        <f t="shared" ref="N111:N112" si="65">E111+H111+I111+K111+L111+M111</f>
        <v>6.8749000000000005E-2</v>
      </c>
      <c r="O111" s="104"/>
    </row>
    <row r="112" spans="1:15" s="16" customFormat="1" ht="23.25" x14ac:dyDescent="0.25">
      <c r="A112" s="440"/>
      <c r="B112" s="380"/>
      <c r="C112" s="441"/>
      <c r="D112" s="166" t="s">
        <v>7</v>
      </c>
      <c r="E112" s="167"/>
      <c r="F112" s="167"/>
      <c r="G112" s="167"/>
      <c r="H112" s="168"/>
      <c r="I112" s="168"/>
      <c r="J112" s="385"/>
      <c r="K112" s="202"/>
      <c r="L112" s="370">
        <v>6.9999999999999999E-4</v>
      </c>
      <c r="M112" s="202"/>
      <c r="N112" s="373">
        <f t="shared" si="65"/>
        <v>6.9999999999999999E-4</v>
      </c>
      <c r="O112" s="104"/>
    </row>
    <row r="113" spans="1:15" s="16" customFormat="1" ht="19.5" x14ac:dyDescent="0.25">
      <c r="A113" s="5"/>
      <c r="B113" s="6" t="s">
        <v>10</v>
      </c>
      <c r="C113" s="437" t="s">
        <v>11</v>
      </c>
      <c r="D113" s="438"/>
      <c r="E113" s="438"/>
      <c r="F113" s="438"/>
      <c r="G113" s="438"/>
      <c r="H113" s="438"/>
      <c r="I113" s="438"/>
      <c r="J113" s="438"/>
      <c r="K113" s="405"/>
      <c r="L113" s="405"/>
      <c r="M113" s="405"/>
      <c r="N113" s="406"/>
      <c r="O113" s="104"/>
    </row>
    <row r="114" spans="1:15" s="16" customFormat="1" ht="22.5" x14ac:dyDescent="0.25">
      <c r="A114" s="439" t="s">
        <v>20</v>
      </c>
      <c r="B114" s="378" t="s">
        <v>24</v>
      </c>
      <c r="C114" s="381"/>
      <c r="D114" s="165" t="s">
        <v>13</v>
      </c>
      <c r="E114" s="36">
        <f t="shared" ref="E114:I114" si="66">SUM(E115:E117)</f>
        <v>0</v>
      </c>
      <c r="F114" s="36">
        <f t="shared" si="66"/>
        <v>0</v>
      </c>
      <c r="G114" s="36">
        <f t="shared" si="66"/>
        <v>0</v>
      </c>
      <c r="H114" s="36">
        <f t="shared" si="66"/>
        <v>0</v>
      </c>
      <c r="I114" s="36">
        <f t="shared" si="66"/>
        <v>0</v>
      </c>
      <c r="J114" s="383"/>
      <c r="K114" s="201">
        <f t="shared" ref="K114:M114" si="67">SUM(K115:K117)</f>
        <v>0</v>
      </c>
      <c r="L114" s="201">
        <f t="shared" si="67"/>
        <v>0</v>
      </c>
      <c r="M114" s="201">
        <f t="shared" si="67"/>
        <v>0</v>
      </c>
      <c r="N114" s="41">
        <f>E114+H114+I114+K114+L114+M114</f>
        <v>0</v>
      </c>
      <c r="O114" s="104"/>
    </row>
    <row r="115" spans="1:15" s="16" customFormat="1" ht="23.25" x14ac:dyDescent="0.25">
      <c r="A115" s="436"/>
      <c r="B115" s="379"/>
      <c r="C115" s="382"/>
      <c r="D115" s="166" t="s">
        <v>14</v>
      </c>
      <c r="E115" s="167"/>
      <c r="F115" s="167"/>
      <c r="G115" s="167"/>
      <c r="H115" s="168"/>
      <c r="I115" s="168"/>
      <c r="J115" s="384"/>
      <c r="K115" s="202"/>
      <c r="L115" s="202"/>
      <c r="M115" s="202"/>
      <c r="N115" s="189">
        <f t="shared" ref="N115:N117" si="68">E115+H115+I115+K115+L115+M115</f>
        <v>0</v>
      </c>
      <c r="O115" s="104"/>
    </row>
    <row r="116" spans="1:15" s="16" customFormat="1" ht="23.25" x14ac:dyDescent="0.25">
      <c r="A116" s="436"/>
      <c r="B116" s="379"/>
      <c r="C116" s="382"/>
      <c r="D116" s="166" t="s">
        <v>6</v>
      </c>
      <c r="E116" s="167"/>
      <c r="F116" s="167"/>
      <c r="G116" s="167"/>
      <c r="H116" s="168"/>
      <c r="I116" s="168"/>
      <c r="J116" s="384"/>
      <c r="K116" s="202"/>
      <c r="L116" s="202"/>
      <c r="M116" s="202"/>
      <c r="N116" s="189">
        <f t="shared" si="68"/>
        <v>0</v>
      </c>
      <c r="O116" s="104"/>
    </row>
    <row r="117" spans="1:15" s="16" customFormat="1" ht="23.25" x14ac:dyDescent="0.25">
      <c r="A117" s="436"/>
      <c r="B117" s="380"/>
      <c r="C117" s="382"/>
      <c r="D117" s="166" t="s">
        <v>7</v>
      </c>
      <c r="E117" s="167"/>
      <c r="F117" s="167"/>
      <c r="G117" s="167"/>
      <c r="H117" s="168"/>
      <c r="I117" s="168"/>
      <c r="J117" s="385"/>
      <c r="K117" s="202"/>
      <c r="L117" s="202"/>
      <c r="M117" s="202"/>
      <c r="N117" s="189">
        <f t="shared" si="68"/>
        <v>0</v>
      </c>
      <c r="O117" s="104"/>
    </row>
    <row r="118" spans="1:15" s="16" customFormat="1" ht="39.75" thickBot="1" x14ac:dyDescent="0.3">
      <c r="A118" s="42" t="s">
        <v>19</v>
      </c>
      <c r="B118" s="43" t="s">
        <v>21</v>
      </c>
      <c r="C118" s="44"/>
      <c r="D118" s="45"/>
      <c r="E118" s="169"/>
      <c r="F118" s="169"/>
      <c r="G118" s="169"/>
      <c r="H118" s="169"/>
      <c r="I118" s="169"/>
      <c r="J118" s="170"/>
      <c r="K118" s="203"/>
      <c r="L118" s="203"/>
      <c r="M118" s="171"/>
      <c r="N118" s="172"/>
      <c r="O118" s="104"/>
    </row>
    <row r="119" spans="1:15" s="16" customFormat="1" ht="21" thickBot="1" x14ac:dyDescent="0.3">
      <c r="A119" s="386" t="s">
        <v>119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8"/>
      <c r="O119" s="104"/>
    </row>
    <row r="120" spans="1:15" s="16" customFormat="1" ht="19.5" x14ac:dyDescent="0.25">
      <c r="A120" s="7"/>
      <c r="B120" s="8" t="s">
        <v>10</v>
      </c>
      <c r="C120" s="435" t="s">
        <v>11</v>
      </c>
      <c r="D120" s="435"/>
      <c r="E120" s="435"/>
      <c r="F120" s="435"/>
      <c r="G120" s="435"/>
      <c r="H120" s="435"/>
      <c r="I120" s="435"/>
      <c r="J120" s="435"/>
      <c r="K120" s="405"/>
      <c r="L120" s="405"/>
      <c r="M120" s="405"/>
      <c r="N120" s="406"/>
      <c r="O120" s="104"/>
    </row>
    <row r="121" spans="1:15" s="16" customFormat="1" ht="22.5" x14ac:dyDescent="0.25">
      <c r="A121" s="436" t="s">
        <v>12</v>
      </c>
      <c r="B121" s="378" t="s">
        <v>120</v>
      </c>
      <c r="C121" s="432"/>
      <c r="D121" s="165" t="s">
        <v>13</v>
      </c>
      <c r="E121" s="36">
        <f t="shared" ref="E121:I121" si="69">SUM(E122:E124)</f>
        <v>5.46</v>
      </c>
      <c r="F121" s="36">
        <f>F122+F123+F124</f>
        <v>2.2000000000000002</v>
      </c>
      <c r="G121" s="36">
        <f>G122+G123+G124</f>
        <v>2.2000000000000002</v>
      </c>
      <c r="H121" s="36">
        <f t="shared" si="69"/>
        <v>5.46</v>
      </c>
      <c r="I121" s="36">
        <f t="shared" si="69"/>
        <v>5.46</v>
      </c>
      <c r="J121" s="383"/>
      <c r="K121" s="201">
        <v>3.33</v>
      </c>
      <c r="L121" s="201">
        <f t="shared" ref="L121:M121" si="70">SUM(L122:L124)</f>
        <v>3.181</v>
      </c>
      <c r="M121" s="201">
        <f t="shared" si="70"/>
        <v>4.3993880000000001</v>
      </c>
      <c r="N121" s="41">
        <f>E121+H121+I121+K121+L121+M121</f>
        <v>27.290388</v>
      </c>
      <c r="O121" s="104"/>
    </row>
    <row r="122" spans="1:15" s="16" customFormat="1" ht="23.25" x14ac:dyDescent="0.25">
      <c r="A122" s="436"/>
      <c r="B122" s="379"/>
      <c r="C122" s="433"/>
      <c r="D122" s="166" t="s">
        <v>14</v>
      </c>
      <c r="E122" s="167"/>
      <c r="F122" s="167"/>
      <c r="G122" s="167"/>
      <c r="H122" s="168"/>
      <c r="I122" s="168"/>
      <c r="J122" s="384"/>
      <c r="K122" s="202"/>
      <c r="L122" s="202"/>
      <c r="M122" s="202"/>
      <c r="N122" s="189">
        <f>E122+H122+I122+K122+L122+M122</f>
        <v>0</v>
      </c>
      <c r="O122" s="104"/>
    </row>
    <row r="123" spans="1:15" s="16" customFormat="1" ht="23.25" x14ac:dyDescent="0.25">
      <c r="A123" s="436"/>
      <c r="B123" s="379"/>
      <c r="C123" s="433"/>
      <c r="D123" s="166" t="s">
        <v>6</v>
      </c>
      <c r="E123" s="167">
        <v>5.46</v>
      </c>
      <c r="F123" s="167">
        <v>2.2000000000000002</v>
      </c>
      <c r="G123" s="167">
        <v>2.2000000000000002</v>
      </c>
      <c r="H123" s="168">
        <v>5.46</v>
      </c>
      <c r="I123" s="168">
        <v>5.46</v>
      </c>
      <c r="J123" s="384"/>
      <c r="K123" s="202">
        <v>3.33</v>
      </c>
      <c r="L123" s="202">
        <v>3.181</v>
      </c>
      <c r="M123" s="202">
        <v>4.3993880000000001</v>
      </c>
      <c r="N123" s="189">
        <f t="shared" ref="N123:N124" si="71">E123+H123+I123+K123+L123+M123</f>
        <v>27.290388</v>
      </c>
      <c r="O123" s="104"/>
    </row>
    <row r="124" spans="1:15" s="16" customFormat="1" ht="23.25" x14ac:dyDescent="0.25">
      <c r="A124" s="436"/>
      <c r="B124" s="379"/>
      <c r="C124" s="433"/>
      <c r="D124" s="166" t="s">
        <v>7</v>
      </c>
      <c r="E124" s="167"/>
      <c r="F124" s="167"/>
      <c r="G124" s="167"/>
      <c r="H124" s="168"/>
      <c r="I124" s="168"/>
      <c r="J124" s="385"/>
      <c r="K124" s="202"/>
      <c r="L124" s="202"/>
      <c r="M124" s="202"/>
      <c r="N124" s="189">
        <f t="shared" si="71"/>
        <v>0</v>
      </c>
      <c r="O124" s="104"/>
    </row>
    <row r="125" spans="1:15" s="16" customFormat="1" ht="40.5" x14ac:dyDescent="0.25">
      <c r="A125" s="452" t="str">
        <f>E106</f>
        <v>III</v>
      </c>
      <c r="B125" s="35" t="s">
        <v>42</v>
      </c>
      <c r="C125" s="454"/>
      <c r="D125" s="20" t="s">
        <v>5</v>
      </c>
      <c r="E125" s="173">
        <f>E126+E127+E128</f>
        <v>5.46</v>
      </c>
      <c r="F125" s="173">
        <f>F126+F127+F128</f>
        <v>2.2000000000000002</v>
      </c>
      <c r="G125" s="173">
        <f>G126+G127+G128</f>
        <v>2.2000000000000002</v>
      </c>
      <c r="H125" s="173">
        <f t="shared" ref="H125:I125" si="72">H126+H127+H128</f>
        <v>5.46</v>
      </c>
      <c r="I125" s="173">
        <f t="shared" si="72"/>
        <v>5.46</v>
      </c>
      <c r="J125" s="407"/>
      <c r="K125" s="199">
        <v>3.33</v>
      </c>
      <c r="L125" s="199">
        <f>L126+L127+L128</f>
        <v>3.7507000000000001</v>
      </c>
      <c r="M125" s="199">
        <f t="shared" ref="M125" si="73">M126+M127+M128</f>
        <v>4.3993880000000001</v>
      </c>
      <c r="N125" s="173">
        <f>N126+N127+N128</f>
        <v>27.860088000000001</v>
      </c>
      <c r="O125" s="104"/>
    </row>
    <row r="126" spans="1:15" s="16" customFormat="1" x14ac:dyDescent="0.25">
      <c r="A126" s="452"/>
      <c r="B126" s="410" t="str">
        <f>F106</f>
        <v>ОБРАЗОВАНИЕ</v>
      </c>
      <c r="C126" s="454"/>
      <c r="D126" s="21" t="s">
        <v>14</v>
      </c>
      <c r="E126" s="175">
        <f>E122+E115+E110</f>
        <v>0</v>
      </c>
      <c r="F126" s="175">
        <f t="shared" ref="F126:I126" si="74">F122+F115+F110</f>
        <v>0</v>
      </c>
      <c r="G126" s="175">
        <f t="shared" si="74"/>
        <v>0</v>
      </c>
      <c r="H126" s="175">
        <f t="shared" si="74"/>
        <v>0</v>
      </c>
      <c r="I126" s="175">
        <f t="shared" si="74"/>
        <v>0</v>
      </c>
      <c r="J126" s="408"/>
      <c r="K126" s="200">
        <f t="shared" ref="K126:M126" si="75">K122+K115+K110</f>
        <v>0</v>
      </c>
      <c r="L126" s="200">
        <v>0.5</v>
      </c>
      <c r="M126" s="200">
        <f t="shared" si="75"/>
        <v>0</v>
      </c>
      <c r="N126" s="245">
        <f t="shared" ref="N126:N128" si="76">E126+H126+I126+K126+L126+M126</f>
        <v>0.5</v>
      </c>
      <c r="O126" s="104"/>
    </row>
    <row r="127" spans="1:15" s="16" customFormat="1" x14ac:dyDescent="0.25">
      <c r="A127" s="452"/>
      <c r="B127" s="411"/>
      <c r="C127" s="454"/>
      <c r="D127" s="21" t="s">
        <v>6</v>
      </c>
      <c r="E127" s="175">
        <f t="shared" ref="E127:I128" si="77">E123+E116+E111</f>
        <v>5.46</v>
      </c>
      <c r="F127" s="175">
        <f t="shared" si="77"/>
        <v>2.2000000000000002</v>
      </c>
      <c r="G127" s="175">
        <f t="shared" si="77"/>
        <v>2.2000000000000002</v>
      </c>
      <c r="H127" s="175">
        <f t="shared" si="77"/>
        <v>5.46</v>
      </c>
      <c r="I127" s="175">
        <f t="shared" si="77"/>
        <v>5.46</v>
      </c>
      <c r="J127" s="408"/>
      <c r="K127" s="200">
        <f t="shared" ref="K127:M127" si="78">K123+K116+K111</f>
        <v>3.33</v>
      </c>
      <c r="L127" s="200">
        <v>3.25</v>
      </c>
      <c r="M127" s="200">
        <f t="shared" si="78"/>
        <v>4.3993880000000001</v>
      </c>
      <c r="N127" s="245">
        <f>E127+H127+I127+K127+L127+M127</f>
        <v>27.359388000000003</v>
      </c>
      <c r="O127" s="104"/>
    </row>
    <row r="128" spans="1:15" s="16" customFormat="1" ht="21" thickBot="1" x14ac:dyDescent="0.3">
      <c r="A128" s="453"/>
      <c r="B128" s="412"/>
      <c r="C128" s="455"/>
      <c r="D128" s="278" t="s">
        <v>7</v>
      </c>
      <c r="E128" s="175">
        <f t="shared" si="77"/>
        <v>0</v>
      </c>
      <c r="F128" s="175">
        <f t="shared" si="77"/>
        <v>0</v>
      </c>
      <c r="G128" s="175">
        <f t="shared" si="77"/>
        <v>0</v>
      </c>
      <c r="H128" s="175">
        <f t="shared" si="77"/>
        <v>0</v>
      </c>
      <c r="I128" s="175">
        <f t="shared" si="77"/>
        <v>0</v>
      </c>
      <c r="J128" s="409"/>
      <c r="K128" s="200">
        <f t="shared" ref="K128:M128" si="79">K124+K117+K112</f>
        <v>0</v>
      </c>
      <c r="L128" s="200">
        <f t="shared" si="79"/>
        <v>6.9999999999999999E-4</v>
      </c>
      <c r="M128" s="200">
        <f t="shared" si="79"/>
        <v>0</v>
      </c>
      <c r="N128" s="280">
        <f t="shared" si="76"/>
        <v>6.9999999999999999E-4</v>
      </c>
      <c r="O128" s="104"/>
    </row>
    <row r="129" spans="1:15" s="16" customFormat="1" ht="30" customHeight="1" thickBot="1" x14ac:dyDescent="0.3">
      <c r="A129" s="31"/>
      <c r="B129" s="32"/>
      <c r="C129" s="32"/>
      <c r="D129" s="32"/>
      <c r="E129" s="52" t="s">
        <v>50</v>
      </c>
      <c r="F129" s="51" t="s">
        <v>49</v>
      </c>
      <c r="G129" s="53"/>
      <c r="H129" s="32"/>
      <c r="I129" s="32"/>
      <c r="J129" s="32"/>
      <c r="K129" s="198"/>
      <c r="L129" s="32"/>
      <c r="M129" s="32"/>
      <c r="N129" s="33"/>
      <c r="O129" s="104"/>
    </row>
    <row r="130" spans="1:15" s="16" customFormat="1" ht="21" thickBot="1" x14ac:dyDescent="0.3">
      <c r="A130" s="456" t="s">
        <v>115</v>
      </c>
      <c r="B130" s="457"/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8"/>
      <c r="O130" s="104"/>
    </row>
    <row r="131" spans="1:15" s="16" customFormat="1" ht="19.5" x14ac:dyDescent="0.25">
      <c r="A131" s="5"/>
      <c r="B131" s="6" t="s">
        <v>10</v>
      </c>
      <c r="C131" s="437" t="s">
        <v>11</v>
      </c>
      <c r="D131" s="438"/>
      <c r="E131" s="438"/>
      <c r="F131" s="438"/>
      <c r="G131" s="438"/>
      <c r="H131" s="438"/>
      <c r="I131" s="438"/>
      <c r="J131" s="438"/>
      <c r="K131" s="405"/>
      <c r="L131" s="405"/>
      <c r="M131" s="405"/>
      <c r="N131" s="406"/>
      <c r="O131" s="104"/>
    </row>
    <row r="132" spans="1:15" s="16" customFormat="1" ht="217.5" customHeight="1" x14ac:dyDescent="0.25">
      <c r="A132" s="439" t="s">
        <v>12</v>
      </c>
      <c r="B132" s="396" t="s">
        <v>116</v>
      </c>
      <c r="C132" s="459"/>
      <c r="D132" s="165" t="s">
        <v>13</v>
      </c>
      <c r="E132" s="341">
        <f t="shared" ref="E132:H132" si="80">SUM(E133:E135)</f>
        <v>6.8028726999999991</v>
      </c>
      <c r="F132" s="341">
        <v>6.8</v>
      </c>
      <c r="G132" s="341">
        <f t="shared" si="80"/>
        <v>6.0247603100000005</v>
      </c>
      <c r="H132" s="341">
        <f t="shared" si="80"/>
        <v>6.8028726999999991</v>
      </c>
      <c r="I132" s="341">
        <v>7.56</v>
      </c>
      <c r="J132" s="375" t="s">
        <v>133</v>
      </c>
      <c r="K132" s="201">
        <f t="shared" ref="K132:M132" si="81">SUM(K133:K135)</f>
        <v>7.95</v>
      </c>
      <c r="L132" s="201">
        <f t="shared" si="81"/>
        <v>5.9013748500000007</v>
      </c>
      <c r="M132" s="201">
        <f t="shared" si="81"/>
        <v>7.0176102399999998</v>
      </c>
      <c r="N132" s="342">
        <f>E132+H132+I132+K132+L132+M132</f>
        <v>42.034730490000001</v>
      </c>
      <c r="O132" s="104"/>
    </row>
    <row r="133" spans="1:15" s="16" customFormat="1" ht="23.25" x14ac:dyDescent="0.25">
      <c r="A133" s="436"/>
      <c r="B133" s="397"/>
      <c r="C133" s="460"/>
      <c r="D133" s="166" t="s">
        <v>14</v>
      </c>
      <c r="E133" s="345">
        <v>6.6334811699999996</v>
      </c>
      <c r="F133" s="344">
        <v>6.63</v>
      </c>
      <c r="G133" s="344">
        <v>5.8747437700000003</v>
      </c>
      <c r="H133" s="345">
        <v>6.6334811699999996</v>
      </c>
      <c r="I133" s="345">
        <v>7.37</v>
      </c>
      <c r="J133" s="376"/>
      <c r="K133" s="202">
        <v>7.6</v>
      </c>
      <c r="L133" s="202">
        <v>5.7531287000000004</v>
      </c>
      <c r="M133" s="202">
        <v>6.8428717299999997</v>
      </c>
      <c r="N133" s="346">
        <f>E133+H133+I133+K133+L133+M133</f>
        <v>40.832962769999995</v>
      </c>
      <c r="O133" s="104"/>
    </row>
    <row r="134" spans="1:15" s="16" customFormat="1" ht="23.25" x14ac:dyDescent="0.25">
      <c r="A134" s="436"/>
      <c r="B134" s="397"/>
      <c r="C134" s="460"/>
      <c r="D134" s="166" t="s">
        <v>6</v>
      </c>
      <c r="E134" s="345">
        <v>0.13537716999999999</v>
      </c>
      <c r="F134" s="344">
        <v>0.14000000000000001</v>
      </c>
      <c r="G134" s="344">
        <v>0.11989273</v>
      </c>
      <c r="H134" s="345">
        <v>0.13537716999999999</v>
      </c>
      <c r="I134" s="345">
        <v>0.15</v>
      </c>
      <c r="J134" s="375"/>
      <c r="K134" s="202">
        <v>0.16</v>
      </c>
      <c r="L134" s="202">
        <v>0.1174108</v>
      </c>
      <c r="M134" s="202">
        <v>0.13965045000000001</v>
      </c>
      <c r="N134" s="346">
        <f t="shared" ref="N134:N135" si="82">E134+H134+I134+K134+L134+M134</f>
        <v>0.83781559000000005</v>
      </c>
      <c r="O134" s="104"/>
    </row>
    <row r="135" spans="1:15" s="16" customFormat="1" ht="20.25" customHeight="1" x14ac:dyDescent="0.25">
      <c r="A135" s="440"/>
      <c r="B135" s="398"/>
      <c r="C135" s="461"/>
      <c r="D135" s="166" t="s">
        <v>7</v>
      </c>
      <c r="E135" s="345">
        <v>3.401436E-2</v>
      </c>
      <c r="F135" s="344">
        <v>0.03</v>
      </c>
      <c r="G135" s="344">
        <v>3.0123810000000001E-2</v>
      </c>
      <c r="H135" s="345">
        <v>3.401436E-2</v>
      </c>
      <c r="I135" s="345">
        <v>0.04</v>
      </c>
      <c r="J135" s="374"/>
      <c r="K135" s="202">
        <v>0.19</v>
      </c>
      <c r="L135" s="202">
        <v>3.0835350000000001E-2</v>
      </c>
      <c r="M135" s="202">
        <v>3.5088059999999997E-2</v>
      </c>
      <c r="N135" s="346">
        <f t="shared" si="82"/>
        <v>0.36395212999999998</v>
      </c>
      <c r="O135" s="104"/>
    </row>
    <row r="136" spans="1:15" s="16" customFormat="1" ht="19.5" hidden="1" x14ac:dyDescent="0.25">
      <c r="A136" s="5"/>
      <c r="B136" s="6" t="s">
        <v>10</v>
      </c>
      <c r="C136" s="437" t="s">
        <v>11</v>
      </c>
      <c r="D136" s="438"/>
      <c r="E136" s="438"/>
      <c r="F136" s="438"/>
      <c r="G136" s="438"/>
      <c r="H136" s="438"/>
      <c r="I136" s="438"/>
      <c r="J136" s="438"/>
      <c r="K136" s="405"/>
      <c r="L136" s="405"/>
      <c r="M136" s="405"/>
      <c r="N136" s="406"/>
      <c r="O136" s="104"/>
    </row>
    <row r="137" spans="1:15" s="16" customFormat="1" ht="22.5" hidden="1" x14ac:dyDescent="0.25">
      <c r="A137" s="439" t="s">
        <v>20</v>
      </c>
      <c r="B137" s="396" t="s">
        <v>24</v>
      </c>
      <c r="C137" s="459"/>
      <c r="D137" s="165" t="s">
        <v>13</v>
      </c>
      <c r="E137" s="341">
        <f t="shared" ref="E137:I137" si="83">SUM(E138:E140)</f>
        <v>0</v>
      </c>
      <c r="F137" s="341">
        <f t="shared" si="83"/>
        <v>0</v>
      </c>
      <c r="G137" s="341">
        <f t="shared" si="83"/>
        <v>0</v>
      </c>
      <c r="H137" s="341">
        <f t="shared" si="83"/>
        <v>0</v>
      </c>
      <c r="I137" s="341">
        <f t="shared" si="83"/>
        <v>0</v>
      </c>
      <c r="J137" s="402"/>
      <c r="K137" s="201">
        <f t="shared" ref="K137:M137" si="84">SUM(K138:K140)</f>
        <v>0</v>
      </c>
      <c r="L137" s="201">
        <f t="shared" si="84"/>
        <v>0</v>
      </c>
      <c r="M137" s="201">
        <f t="shared" si="84"/>
        <v>0</v>
      </c>
      <c r="N137" s="342">
        <f>E137+H137+I137+K137+L137+M137</f>
        <v>0</v>
      </c>
      <c r="O137" s="104"/>
    </row>
    <row r="138" spans="1:15" s="16" customFormat="1" ht="23.25" hidden="1" x14ac:dyDescent="0.25">
      <c r="A138" s="436"/>
      <c r="B138" s="397"/>
      <c r="C138" s="460"/>
      <c r="D138" s="166" t="s">
        <v>14</v>
      </c>
      <c r="E138" s="345"/>
      <c r="F138" s="344"/>
      <c r="G138" s="344"/>
      <c r="H138" s="345"/>
      <c r="I138" s="345"/>
      <c r="J138" s="403"/>
      <c r="K138" s="202"/>
      <c r="L138" s="202"/>
      <c r="M138" s="202"/>
      <c r="N138" s="346">
        <f t="shared" ref="N138:N140" si="85">E138+H138+I138+K138+L138+M138</f>
        <v>0</v>
      </c>
      <c r="O138" s="104"/>
    </row>
    <row r="139" spans="1:15" s="16" customFormat="1" ht="23.25" hidden="1" x14ac:dyDescent="0.25">
      <c r="A139" s="436"/>
      <c r="B139" s="397"/>
      <c r="C139" s="460"/>
      <c r="D139" s="166" t="s">
        <v>6</v>
      </c>
      <c r="E139" s="345"/>
      <c r="F139" s="344"/>
      <c r="G139" s="344"/>
      <c r="H139" s="345"/>
      <c r="I139" s="345"/>
      <c r="J139" s="403"/>
      <c r="K139" s="202"/>
      <c r="L139" s="202"/>
      <c r="M139" s="202"/>
      <c r="N139" s="346">
        <f t="shared" si="85"/>
        <v>0</v>
      </c>
      <c r="O139" s="104"/>
    </row>
    <row r="140" spans="1:15" s="16" customFormat="1" ht="23.25" hidden="1" x14ac:dyDescent="0.25">
      <c r="A140" s="436"/>
      <c r="B140" s="398"/>
      <c r="C140" s="460"/>
      <c r="D140" s="166" t="s">
        <v>7</v>
      </c>
      <c r="E140" s="345"/>
      <c r="F140" s="344"/>
      <c r="G140" s="344"/>
      <c r="H140" s="345"/>
      <c r="I140" s="345"/>
      <c r="J140" s="404"/>
      <c r="K140" s="202"/>
      <c r="L140" s="202"/>
      <c r="M140" s="202"/>
      <c r="N140" s="346">
        <f t="shared" si="85"/>
        <v>0</v>
      </c>
      <c r="O140" s="104"/>
    </row>
    <row r="141" spans="1:15" s="16" customFormat="1" ht="39.75" hidden="1" thickBot="1" x14ac:dyDescent="0.3">
      <c r="A141" s="362" t="s">
        <v>19</v>
      </c>
      <c r="B141" s="363" t="s">
        <v>21</v>
      </c>
      <c r="C141" s="364"/>
      <c r="D141" s="365"/>
      <c r="E141" s="366"/>
      <c r="F141" s="366"/>
      <c r="G141" s="366"/>
      <c r="H141" s="366"/>
      <c r="I141" s="366"/>
      <c r="J141" s="367"/>
      <c r="K141" s="203"/>
      <c r="L141" s="203"/>
      <c r="M141" s="171"/>
      <c r="N141" s="172"/>
      <c r="O141" s="104"/>
    </row>
    <row r="142" spans="1:15" s="16" customFormat="1" ht="21" hidden="1" thickBot="1" x14ac:dyDescent="0.3">
      <c r="A142" s="386" t="s">
        <v>23</v>
      </c>
      <c r="B142" s="387"/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8"/>
      <c r="O142" s="104"/>
    </row>
    <row r="143" spans="1:15" s="16" customFormat="1" ht="19.5" hidden="1" x14ac:dyDescent="0.25">
      <c r="A143" s="7"/>
      <c r="B143" s="8" t="s">
        <v>10</v>
      </c>
      <c r="C143" s="435" t="s">
        <v>11</v>
      </c>
      <c r="D143" s="435"/>
      <c r="E143" s="435"/>
      <c r="F143" s="435"/>
      <c r="G143" s="435"/>
      <c r="H143" s="435"/>
      <c r="I143" s="435"/>
      <c r="J143" s="435"/>
      <c r="K143" s="405"/>
      <c r="L143" s="405"/>
      <c r="M143" s="405"/>
      <c r="N143" s="406"/>
      <c r="O143" s="104"/>
    </row>
    <row r="144" spans="1:15" s="16" customFormat="1" ht="22.5" hidden="1" x14ac:dyDescent="0.25">
      <c r="A144" s="436" t="s">
        <v>12</v>
      </c>
      <c r="B144" s="396" t="s">
        <v>24</v>
      </c>
      <c r="C144" s="421"/>
      <c r="D144" s="165" t="s">
        <v>13</v>
      </c>
      <c r="E144" s="341">
        <f t="shared" ref="E144:I144" si="86">SUM(E145:E147)</f>
        <v>0</v>
      </c>
      <c r="F144" s="341">
        <f t="shared" si="86"/>
        <v>0</v>
      </c>
      <c r="G144" s="341">
        <f t="shared" si="86"/>
        <v>0</v>
      </c>
      <c r="H144" s="341">
        <f t="shared" si="86"/>
        <v>0</v>
      </c>
      <c r="I144" s="341">
        <f t="shared" si="86"/>
        <v>0</v>
      </c>
      <c r="J144" s="402"/>
      <c r="K144" s="201">
        <f t="shared" ref="K144:M144" si="87">SUM(K145:K147)</f>
        <v>0</v>
      </c>
      <c r="L144" s="201">
        <f t="shared" si="87"/>
        <v>0</v>
      </c>
      <c r="M144" s="201">
        <f t="shared" si="87"/>
        <v>0</v>
      </c>
      <c r="N144" s="342">
        <f>E144+H144+I144+K144+L144+M144</f>
        <v>0</v>
      </c>
      <c r="O144" s="104"/>
    </row>
    <row r="145" spans="1:15" s="16" customFormat="1" ht="23.25" hidden="1" x14ac:dyDescent="0.25">
      <c r="A145" s="436"/>
      <c r="B145" s="397"/>
      <c r="C145" s="422"/>
      <c r="D145" s="166" t="s">
        <v>14</v>
      </c>
      <c r="E145" s="344"/>
      <c r="F145" s="344"/>
      <c r="G145" s="344"/>
      <c r="H145" s="345"/>
      <c r="I145" s="345"/>
      <c r="J145" s="403"/>
      <c r="K145" s="202"/>
      <c r="L145" s="202"/>
      <c r="M145" s="202"/>
      <c r="N145" s="346">
        <f t="shared" ref="N145:N147" si="88">E145+H145+I145+K145+L145+M145</f>
        <v>0</v>
      </c>
      <c r="O145" s="104"/>
    </row>
    <row r="146" spans="1:15" s="16" customFormat="1" ht="27" customHeight="1" x14ac:dyDescent="0.25">
      <c r="A146" s="436"/>
      <c r="B146" s="397"/>
      <c r="C146" s="422"/>
      <c r="D146" s="166" t="s">
        <v>6</v>
      </c>
      <c r="E146" s="344"/>
      <c r="F146" s="344"/>
      <c r="G146" s="344"/>
      <c r="H146" s="345"/>
      <c r="I146" s="345"/>
      <c r="J146" s="403"/>
      <c r="K146" s="202"/>
      <c r="L146" s="202"/>
      <c r="M146" s="202"/>
      <c r="N146" s="346">
        <f t="shared" si="88"/>
        <v>0</v>
      </c>
      <c r="O146" s="104"/>
    </row>
    <row r="147" spans="1:15" s="16" customFormat="1" ht="24.75" customHeight="1" x14ac:dyDescent="0.25">
      <c r="A147" s="436"/>
      <c r="B147" s="397"/>
      <c r="C147" s="422"/>
      <c r="D147" s="166" t="s">
        <v>7</v>
      </c>
      <c r="E147" s="344"/>
      <c r="F147" s="344"/>
      <c r="G147" s="344"/>
      <c r="H147" s="345"/>
      <c r="I147" s="345"/>
      <c r="J147" s="404"/>
      <c r="K147" s="202"/>
      <c r="L147" s="202"/>
      <c r="M147" s="202"/>
      <c r="N147" s="346">
        <f t="shared" si="88"/>
        <v>0</v>
      </c>
      <c r="O147" s="104"/>
    </row>
    <row r="148" spans="1:15" s="16" customFormat="1" ht="40.5" x14ac:dyDescent="0.25">
      <c r="A148" s="452" t="str">
        <f>E129</f>
        <v>IV</v>
      </c>
      <c r="B148" s="35" t="s">
        <v>42</v>
      </c>
      <c r="C148" s="454"/>
      <c r="D148" s="20" t="s">
        <v>5</v>
      </c>
      <c r="E148" s="173">
        <f>E149+E150+E151</f>
        <v>6.8028726999999991</v>
      </c>
      <c r="F148" s="173">
        <f t="shared" ref="F148:H148" si="89">F149+F150+F151</f>
        <v>6.8</v>
      </c>
      <c r="G148" s="173">
        <f t="shared" si="89"/>
        <v>6.0247603100000005</v>
      </c>
      <c r="H148" s="173">
        <f t="shared" si="89"/>
        <v>6.8028726999999991</v>
      </c>
      <c r="I148" s="173">
        <v>7.56</v>
      </c>
      <c r="J148" s="407"/>
      <c r="K148" s="199">
        <f t="shared" ref="K148:N148" si="90">K149+K150+K151</f>
        <v>7.95</v>
      </c>
      <c r="L148" s="199">
        <f t="shared" si="90"/>
        <v>5.9013748500000007</v>
      </c>
      <c r="M148" s="199">
        <f t="shared" si="90"/>
        <v>7.0176102399999998</v>
      </c>
      <c r="N148" s="174">
        <f t="shared" si="90"/>
        <v>42.034730489999994</v>
      </c>
      <c r="O148" s="104"/>
    </row>
    <row r="149" spans="1:15" s="16" customFormat="1" x14ac:dyDescent="0.25">
      <c r="A149" s="452"/>
      <c r="B149" s="410" t="str">
        <f>F129</f>
        <v>ЖИЛЬЕ И ГОРОДСКАЯ СРЕДА</v>
      </c>
      <c r="C149" s="454"/>
      <c r="D149" s="21" t="s">
        <v>14</v>
      </c>
      <c r="E149" s="175">
        <f>E133</f>
        <v>6.6334811699999996</v>
      </c>
      <c r="F149" s="175">
        <f>F133</f>
        <v>6.63</v>
      </c>
      <c r="G149" s="175">
        <f t="shared" ref="G149:H149" si="91">G133</f>
        <v>5.8747437700000003</v>
      </c>
      <c r="H149" s="175">
        <f t="shared" si="91"/>
        <v>6.6334811699999996</v>
      </c>
      <c r="I149" s="175">
        <v>7.37</v>
      </c>
      <c r="J149" s="408"/>
      <c r="K149" s="200">
        <f t="shared" ref="K149:M149" si="92">K133</f>
        <v>7.6</v>
      </c>
      <c r="L149" s="200">
        <f t="shared" si="92"/>
        <v>5.7531287000000004</v>
      </c>
      <c r="M149" s="200">
        <f t="shared" si="92"/>
        <v>6.8428717299999997</v>
      </c>
      <c r="N149" s="245">
        <f>E149+H149+I149+K149+L149+M149</f>
        <v>40.832962769999995</v>
      </c>
      <c r="O149" s="104"/>
    </row>
    <row r="150" spans="1:15" s="16" customFormat="1" x14ac:dyDescent="0.25">
      <c r="A150" s="452"/>
      <c r="B150" s="411"/>
      <c r="C150" s="454"/>
      <c r="D150" s="21" t="s">
        <v>6</v>
      </c>
      <c r="E150" s="175">
        <f t="shared" ref="E150:F151" si="93">E134</f>
        <v>0.13537716999999999</v>
      </c>
      <c r="F150" s="175">
        <f t="shared" si="93"/>
        <v>0.14000000000000001</v>
      </c>
      <c r="G150" s="175">
        <f t="shared" ref="G150:H150" si="94">G134</f>
        <v>0.11989273</v>
      </c>
      <c r="H150" s="175">
        <f t="shared" si="94"/>
        <v>0.13537716999999999</v>
      </c>
      <c r="I150" s="175">
        <v>0.15</v>
      </c>
      <c r="J150" s="408"/>
      <c r="K150" s="200">
        <f t="shared" ref="K150:M150" si="95">K134</f>
        <v>0.16</v>
      </c>
      <c r="L150" s="200">
        <f t="shared" si="95"/>
        <v>0.1174108</v>
      </c>
      <c r="M150" s="200">
        <f t="shared" si="95"/>
        <v>0.13965045000000001</v>
      </c>
      <c r="N150" s="245">
        <f t="shared" ref="N150:N151" si="96">E150+H150+I150+K150+L150+M150</f>
        <v>0.83781559000000005</v>
      </c>
      <c r="O150" s="104"/>
    </row>
    <row r="151" spans="1:15" s="16" customFormat="1" ht="21" thickBot="1" x14ac:dyDescent="0.3">
      <c r="A151" s="453"/>
      <c r="B151" s="412"/>
      <c r="C151" s="455"/>
      <c r="D151" s="278" t="s">
        <v>7</v>
      </c>
      <c r="E151" s="175">
        <f t="shared" si="93"/>
        <v>3.401436E-2</v>
      </c>
      <c r="F151" s="175">
        <f t="shared" si="93"/>
        <v>0.03</v>
      </c>
      <c r="G151" s="175">
        <f t="shared" ref="G151:H151" si="97">G135</f>
        <v>3.0123810000000001E-2</v>
      </c>
      <c r="H151" s="175">
        <f t="shared" si="97"/>
        <v>3.401436E-2</v>
      </c>
      <c r="I151" s="175">
        <v>0.04</v>
      </c>
      <c r="J151" s="409"/>
      <c r="K151" s="200">
        <f t="shared" ref="K151:M151" si="98">K135</f>
        <v>0.19</v>
      </c>
      <c r="L151" s="200">
        <f t="shared" si="98"/>
        <v>3.0835350000000001E-2</v>
      </c>
      <c r="M151" s="200">
        <f t="shared" si="98"/>
        <v>3.5088059999999997E-2</v>
      </c>
      <c r="N151" s="280">
        <f t="shared" si="96"/>
        <v>0.36395212999999998</v>
      </c>
      <c r="O151" s="104"/>
    </row>
    <row r="152" spans="1:15" s="16" customFormat="1" ht="37.5" customHeight="1" thickBot="1" x14ac:dyDescent="0.3">
      <c r="A152" s="31"/>
      <c r="B152" s="32"/>
      <c r="C152" s="32"/>
      <c r="D152" s="32"/>
      <c r="E152" s="52" t="s">
        <v>52</v>
      </c>
      <c r="F152" s="51" t="s">
        <v>51</v>
      </c>
      <c r="G152" s="53"/>
      <c r="H152" s="32"/>
      <c r="I152" s="32"/>
      <c r="J152" s="32"/>
      <c r="K152" s="198"/>
      <c r="L152" s="32"/>
      <c r="M152" s="32"/>
      <c r="N152" s="33"/>
      <c r="O152" s="104"/>
    </row>
    <row r="153" spans="1:15" s="16" customFormat="1" ht="21" thickBot="1" x14ac:dyDescent="0.3">
      <c r="A153" s="456" t="s">
        <v>22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/>
      <c r="M153" s="457"/>
      <c r="N153" s="458"/>
      <c r="O153" s="104"/>
    </row>
    <row r="154" spans="1:15" s="16" customFormat="1" ht="19.5" x14ac:dyDescent="0.25">
      <c r="A154" s="5"/>
      <c r="B154" s="6" t="s">
        <v>10</v>
      </c>
      <c r="C154" s="437" t="s">
        <v>11</v>
      </c>
      <c r="D154" s="438"/>
      <c r="E154" s="438"/>
      <c r="F154" s="438"/>
      <c r="G154" s="438"/>
      <c r="H154" s="438"/>
      <c r="I154" s="438"/>
      <c r="J154" s="438"/>
      <c r="K154" s="405"/>
      <c r="L154" s="405"/>
      <c r="M154" s="405"/>
      <c r="N154" s="406"/>
      <c r="O154" s="104"/>
    </row>
    <row r="155" spans="1:15" s="16" customFormat="1" ht="22.5" x14ac:dyDescent="0.25">
      <c r="A155" s="439" t="s">
        <v>12</v>
      </c>
      <c r="B155" s="378" t="s">
        <v>24</v>
      </c>
      <c r="C155" s="381"/>
      <c r="D155" s="165" t="s">
        <v>13</v>
      </c>
      <c r="E155" s="36">
        <f t="shared" ref="E155:I155" si="99">SUM(E156:E158)</f>
        <v>0</v>
      </c>
      <c r="F155" s="36">
        <f t="shared" si="99"/>
        <v>0</v>
      </c>
      <c r="G155" s="36">
        <f t="shared" si="99"/>
        <v>0</v>
      </c>
      <c r="H155" s="36">
        <f t="shared" si="99"/>
        <v>0</v>
      </c>
      <c r="I155" s="36">
        <f t="shared" si="99"/>
        <v>0</v>
      </c>
      <c r="J155" s="383"/>
      <c r="K155" s="201">
        <f t="shared" ref="K155:M155" si="100">SUM(K156:K158)</f>
        <v>0</v>
      </c>
      <c r="L155" s="201">
        <f t="shared" si="100"/>
        <v>0</v>
      </c>
      <c r="M155" s="201">
        <f t="shared" si="100"/>
        <v>0</v>
      </c>
      <c r="N155" s="41">
        <f>E155+H155+I155+K155+L155+M155</f>
        <v>0</v>
      </c>
      <c r="O155" s="104"/>
    </row>
    <row r="156" spans="1:15" s="16" customFormat="1" ht="23.25" x14ac:dyDescent="0.25">
      <c r="A156" s="436"/>
      <c r="B156" s="379"/>
      <c r="C156" s="382"/>
      <c r="D156" s="166" t="s">
        <v>14</v>
      </c>
      <c r="E156" s="167"/>
      <c r="F156" s="167"/>
      <c r="G156" s="167"/>
      <c r="H156" s="168"/>
      <c r="I156" s="168"/>
      <c r="J156" s="384"/>
      <c r="K156" s="202"/>
      <c r="L156" s="202"/>
      <c r="M156" s="202"/>
      <c r="N156" s="189">
        <f t="shared" ref="N156:N158" si="101">E156+H156+I156+K156+L156+M156</f>
        <v>0</v>
      </c>
      <c r="O156" s="104"/>
    </row>
    <row r="157" spans="1:15" s="16" customFormat="1" ht="23.25" x14ac:dyDescent="0.25">
      <c r="A157" s="436"/>
      <c r="B157" s="379"/>
      <c r="C157" s="382"/>
      <c r="D157" s="166" t="s">
        <v>6</v>
      </c>
      <c r="E157" s="167"/>
      <c r="F157" s="167"/>
      <c r="G157" s="167"/>
      <c r="H157" s="168"/>
      <c r="I157" s="168"/>
      <c r="J157" s="384"/>
      <c r="K157" s="202"/>
      <c r="L157" s="202"/>
      <c r="M157" s="202"/>
      <c r="N157" s="189">
        <f t="shared" si="101"/>
        <v>0</v>
      </c>
      <c r="O157" s="104"/>
    </row>
    <row r="158" spans="1:15" s="16" customFormat="1" ht="23.25" x14ac:dyDescent="0.25">
      <c r="A158" s="440"/>
      <c r="B158" s="380"/>
      <c r="C158" s="441"/>
      <c r="D158" s="166" t="s">
        <v>7</v>
      </c>
      <c r="E158" s="167"/>
      <c r="F158" s="167"/>
      <c r="G158" s="167"/>
      <c r="H158" s="168"/>
      <c r="I158" s="168"/>
      <c r="J158" s="385"/>
      <c r="K158" s="202"/>
      <c r="L158" s="202"/>
      <c r="M158" s="202"/>
      <c r="N158" s="189">
        <f t="shared" si="101"/>
        <v>0</v>
      </c>
      <c r="O158" s="104"/>
    </row>
    <row r="159" spans="1:15" s="16" customFormat="1" ht="19.5" x14ac:dyDescent="0.25">
      <c r="A159" s="5"/>
      <c r="B159" s="6" t="s">
        <v>10</v>
      </c>
      <c r="C159" s="437" t="s">
        <v>11</v>
      </c>
      <c r="D159" s="438"/>
      <c r="E159" s="438"/>
      <c r="F159" s="438"/>
      <c r="G159" s="438"/>
      <c r="H159" s="438"/>
      <c r="I159" s="438"/>
      <c r="J159" s="438"/>
      <c r="K159" s="405"/>
      <c r="L159" s="405"/>
      <c r="M159" s="405"/>
      <c r="N159" s="406"/>
      <c r="O159" s="104"/>
    </row>
    <row r="160" spans="1:15" s="16" customFormat="1" ht="22.5" x14ac:dyDescent="0.25">
      <c r="A160" s="439" t="s">
        <v>20</v>
      </c>
      <c r="B160" s="378" t="s">
        <v>24</v>
      </c>
      <c r="C160" s="381"/>
      <c r="D160" s="165" t="s">
        <v>13</v>
      </c>
      <c r="E160" s="36">
        <f t="shared" ref="E160:I160" si="102">SUM(E161:E163)</f>
        <v>0</v>
      </c>
      <c r="F160" s="36">
        <f t="shared" si="102"/>
        <v>0</v>
      </c>
      <c r="G160" s="36">
        <f t="shared" si="102"/>
        <v>0</v>
      </c>
      <c r="H160" s="36">
        <f t="shared" si="102"/>
        <v>0</v>
      </c>
      <c r="I160" s="36">
        <f t="shared" si="102"/>
        <v>0</v>
      </c>
      <c r="J160" s="383"/>
      <c r="K160" s="201">
        <f t="shared" ref="K160:M160" si="103">SUM(K161:K163)</f>
        <v>0</v>
      </c>
      <c r="L160" s="201">
        <f t="shared" si="103"/>
        <v>0</v>
      </c>
      <c r="M160" s="201">
        <f t="shared" si="103"/>
        <v>0</v>
      </c>
      <c r="N160" s="41">
        <f>E160+H160+I160+K160+L160+M160</f>
        <v>0</v>
      </c>
      <c r="O160" s="104"/>
    </row>
    <row r="161" spans="1:15" s="16" customFormat="1" ht="23.25" x14ac:dyDescent="0.25">
      <c r="A161" s="436"/>
      <c r="B161" s="379"/>
      <c r="C161" s="382"/>
      <c r="D161" s="166" t="s">
        <v>14</v>
      </c>
      <c r="E161" s="167"/>
      <c r="F161" s="167"/>
      <c r="G161" s="167"/>
      <c r="H161" s="168"/>
      <c r="I161" s="168"/>
      <c r="J161" s="384"/>
      <c r="K161" s="202"/>
      <c r="L161" s="202"/>
      <c r="M161" s="202"/>
      <c r="N161" s="189">
        <f t="shared" ref="N161:N163" si="104">E161+H161+I161+K161+L161+M161</f>
        <v>0</v>
      </c>
      <c r="O161" s="104"/>
    </row>
    <row r="162" spans="1:15" s="16" customFormat="1" ht="23.25" x14ac:dyDescent="0.25">
      <c r="A162" s="436"/>
      <c r="B162" s="379"/>
      <c r="C162" s="382"/>
      <c r="D162" s="166" t="s">
        <v>6</v>
      </c>
      <c r="E162" s="167"/>
      <c r="F162" s="167"/>
      <c r="G162" s="167"/>
      <c r="H162" s="168"/>
      <c r="I162" s="168"/>
      <c r="J162" s="384"/>
      <c r="K162" s="202"/>
      <c r="L162" s="202"/>
      <c r="M162" s="202"/>
      <c r="N162" s="189">
        <f t="shared" si="104"/>
        <v>0</v>
      </c>
      <c r="O162" s="104"/>
    </row>
    <row r="163" spans="1:15" s="16" customFormat="1" ht="23.25" x14ac:dyDescent="0.25">
      <c r="A163" s="436"/>
      <c r="B163" s="380"/>
      <c r="C163" s="382"/>
      <c r="D163" s="166" t="s">
        <v>7</v>
      </c>
      <c r="E163" s="167"/>
      <c r="F163" s="167"/>
      <c r="G163" s="167"/>
      <c r="H163" s="168"/>
      <c r="I163" s="168"/>
      <c r="J163" s="385"/>
      <c r="K163" s="202"/>
      <c r="L163" s="202"/>
      <c r="M163" s="202"/>
      <c r="N163" s="189">
        <f t="shared" si="104"/>
        <v>0</v>
      </c>
      <c r="O163" s="104"/>
    </row>
    <row r="164" spans="1:15" s="16" customFormat="1" ht="39.75" thickBot="1" x14ac:dyDescent="0.3">
      <c r="A164" s="42" t="s">
        <v>19</v>
      </c>
      <c r="B164" s="43" t="s">
        <v>21</v>
      </c>
      <c r="C164" s="44"/>
      <c r="D164" s="45"/>
      <c r="E164" s="169"/>
      <c r="F164" s="169"/>
      <c r="G164" s="169"/>
      <c r="H164" s="169"/>
      <c r="I164" s="169"/>
      <c r="J164" s="170"/>
      <c r="K164" s="203"/>
      <c r="L164" s="203"/>
      <c r="M164" s="171"/>
      <c r="N164" s="172"/>
      <c r="O164" s="104"/>
    </row>
    <row r="165" spans="1:15" s="16" customFormat="1" ht="21" thickBot="1" x14ac:dyDescent="0.3">
      <c r="A165" s="386" t="s">
        <v>23</v>
      </c>
      <c r="B165" s="387"/>
      <c r="C165" s="387"/>
      <c r="D165" s="387"/>
      <c r="E165" s="387"/>
      <c r="F165" s="387"/>
      <c r="G165" s="387"/>
      <c r="H165" s="387"/>
      <c r="I165" s="387"/>
      <c r="J165" s="387"/>
      <c r="K165" s="387"/>
      <c r="L165" s="387"/>
      <c r="M165" s="387"/>
      <c r="N165" s="388"/>
      <c r="O165" s="104"/>
    </row>
    <row r="166" spans="1:15" s="16" customFormat="1" ht="19.5" x14ac:dyDescent="0.25">
      <c r="A166" s="7"/>
      <c r="B166" s="8" t="s">
        <v>10</v>
      </c>
      <c r="C166" s="435" t="s">
        <v>11</v>
      </c>
      <c r="D166" s="435"/>
      <c r="E166" s="435"/>
      <c r="F166" s="435"/>
      <c r="G166" s="435"/>
      <c r="H166" s="435"/>
      <c r="I166" s="435"/>
      <c r="J166" s="435"/>
      <c r="K166" s="405"/>
      <c r="L166" s="405"/>
      <c r="M166" s="405"/>
      <c r="N166" s="406"/>
      <c r="O166" s="104"/>
    </row>
    <row r="167" spans="1:15" s="16" customFormat="1" ht="22.5" x14ac:dyDescent="0.25">
      <c r="A167" s="436" t="s">
        <v>12</v>
      </c>
      <c r="B167" s="378" t="s">
        <v>24</v>
      </c>
      <c r="C167" s="432"/>
      <c r="D167" s="165" t="s">
        <v>13</v>
      </c>
      <c r="E167" s="36">
        <f t="shared" ref="E167:I167" si="105">SUM(E168:E170)</f>
        <v>0</v>
      </c>
      <c r="F167" s="36">
        <f t="shared" si="105"/>
        <v>0</v>
      </c>
      <c r="G167" s="36">
        <f t="shared" si="105"/>
        <v>0</v>
      </c>
      <c r="H167" s="36">
        <f t="shared" si="105"/>
        <v>0</v>
      </c>
      <c r="I167" s="36">
        <f t="shared" si="105"/>
        <v>0</v>
      </c>
      <c r="J167" s="383"/>
      <c r="K167" s="201">
        <f t="shared" ref="K167:M167" si="106">SUM(K168:K170)</f>
        <v>0</v>
      </c>
      <c r="L167" s="201">
        <f t="shared" si="106"/>
        <v>0</v>
      </c>
      <c r="M167" s="201">
        <f t="shared" si="106"/>
        <v>0</v>
      </c>
      <c r="N167" s="41">
        <f>E167+H167+I167+K167+L167+M167</f>
        <v>0</v>
      </c>
      <c r="O167" s="104"/>
    </row>
    <row r="168" spans="1:15" s="16" customFormat="1" ht="23.25" x14ac:dyDescent="0.25">
      <c r="A168" s="436"/>
      <c r="B168" s="379"/>
      <c r="C168" s="433"/>
      <c r="D168" s="166" t="s">
        <v>14</v>
      </c>
      <c r="E168" s="167"/>
      <c r="F168" s="167"/>
      <c r="G168" s="167"/>
      <c r="H168" s="168"/>
      <c r="I168" s="168"/>
      <c r="J168" s="384"/>
      <c r="K168" s="202"/>
      <c r="L168" s="202"/>
      <c r="M168" s="202"/>
      <c r="N168" s="189">
        <f t="shared" ref="N168:N170" si="107">E168+H168+I168+K168+L168+M168</f>
        <v>0</v>
      </c>
      <c r="O168" s="104"/>
    </row>
    <row r="169" spans="1:15" s="16" customFormat="1" ht="23.25" x14ac:dyDescent="0.25">
      <c r="A169" s="436"/>
      <c r="B169" s="379"/>
      <c r="C169" s="433"/>
      <c r="D169" s="166" t="s">
        <v>6</v>
      </c>
      <c r="E169" s="167"/>
      <c r="F169" s="167"/>
      <c r="G169" s="167"/>
      <c r="H169" s="168"/>
      <c r="I169" s="168"/>
      <c r="J169" s="384"/>
      <c r="K169" s="202"/>
      <c r="L169" s="202"/>
      <c r="M169" s="202"/>
      <c r="N169" s="189">
        <f t="shared" si="107"/>
        <v>0</v>
      </c>
      <c r="O169" s="104"/>
    </row>
    <row r="170" spans="1:15" s="16" customFormat="1" ht="23.25" x14ac:dyDescent="0.25">
      <c r="A170" s="436"/>
      <c r="B170" s="379"/>
      <c r="C170" s="433"/>
      <c r="D170" s="166" t="s">
        <v>7</v>
      </c>
      <c r="E170" s="167"/>
      <c r="F170" s="167"/>
      <c r="G170" s="167"/>
      <c r="H170" s="168"/>
      <c r="I170" s="168"/>
      <c r="J170" s="385"/>
      <c r="K170" s="202"/>
      <c r="L170" s="202"/>
      <c r="M170" s="202"/>
      <c r="N170" s="189">
        <f t="shared" si="107"/>
        <v>0</v>
      </c>
      <c r="O170" s="104"/>
    </row>
    <row r="171" spans="1:15" s="16" customFormat="1" ht="40.5" x14ac:dyDescent="0.25">
      <c r="A171" s="452" t="str">
        <f>E152</f>
        <v>V</v>
      </c>
      <c r="B171" s="35" t="s">
        <v>42</v>
      </c>
      <c r="C171" s="454"/>
      <c r="D171" s="20" t="s">
        <v>5</v>
      </c>
      <c r="E171" s="173">
        <f>E172+E173+E174</f>
        <v>0</v>
      </c>
      <c r="F171" s="173">
        <f t="shared" ref="F171:I171" si="108">F172+F173+F174</f>
        <v>0</v>
      </c>
      <c r="G171" s="173">
        <f t="shared" si="108"/>
        <v>0</v>
      </c>
      <c r="H171" s="173">
        <f t="shared" si="108"/>
        <v>0</v>
      </c>
      <c r="I171" s="173">
        <f t="shared" si="108"/>
        <v>0</v>
      </c>
      <c r="J171" s="407"/>
      <c r="K171" s="199">
        <f t="shared" ref="K171:N171" si="109">K172+K173+K174</f>
        <v>0</v>
      </c>
      <c r="L171" s="199">
        <f t="shared" si="109"/>
        <v>0</v>
      </c>
      <c r="M171" s="199">
        <f t="shared" si="109"/>
        <v>0</v>
      </c>
      <c r="N171" s="174">
        <f t="shared" si="109"/>
        <v>0</v>
      </c>
      <c r="O171" s="104"/>
    </row>
    <row r="172" spans="1:15" s="16" customFormat="1" x14ac:dyDescent="0.25">
      <c r="A172" s="452"/>
      <c r="B172" s="410" t="str">
        <f>F152</f>
        <v>ЭКОЛОГИЯ</v>
      </c>
      <c r="C172" s="454"/>
      <c r="D172" s="21" t="s">
        <v>14</v>
      </c>
      <c r="E172" s="175"/>
      <c r="F172" s="175"/>
      <c r="G172" s="175"/>
      <c r="H172" s="175"/>
      <c r="I172" s="175"/>
      <c r="J172" s="408"/>
      <c r="K172" s="200"/>
      <c r="L172" s="200"/>
      <c r="M172" s="200"/>
      <c r="N172" s="245">
        <f t="shared" ref="N172:N174" si="110">E172+H172+I172+K172+L172+M172</f>
        <v>0</v>
      </c>
      <c r="O172" s="104"/>
    </row>
    <row r="173" spans="1:15" s="16" customFormat="1" x14ac:dyDescent="0.25">
      <c r="A173" s="452"/>
      <c r="B173" s="411"/>
      <c r="C173" s="454"/>
      <c r="D173" s="21" t="s">
        <v>6</v>
      </c>
      <c r="E173" s="175"/>
      <c r="F173" s="175"/>
      <c r="G173" s="175"/>
      <c r="H173" s="175"/>
      <c r="I173" s="175"/>
      <c r="J173" s="408"/>
      <c r="K173" s="200"/>
      <c r="L173" s="200"/>
      <c r="M173" s="200"/>
      <c r="N173" s="245">
        <f t="shared" si="110"/>
        <v>0</v>
      </c>
      <c r="O173" s="104"/>
    </row>
    <row r="174" spans="1:15" s="16" customFormat="1" ht="21" thickBot="1" x14ac:dyDescent="0.3">
      <c r="A174" s="453"/>
      <c r="B174" s="412"/>
      <c r="C174" s="455"/>
      <c r="D174" s="278" t="s">
        <v>7</v>
      </c>
      <c r="E174" s="279"/>
      <c r="F174" s="279"/>
      <c r="G174" s="279"/>
      <c r="H174" s="279"/>
      <c r="I174" s="279"/>
      <c r="J174" s="409"/>
      <c r="K174" s="200"/>
      <c r="L174" s="200"/>
      <c r="M174" s="200"/>
      <c r="N174" s="280">
        <f t="shared" si="110"/>
        <v>0</v>
      </c>
      <c r="O174" s="104"/>
    </row>
    <row r="175" spans="1:15" s="16" customFormat="1" ht="30.75" customHeight="1" thickBot="1" x14ac:dyDescent="0.3">
      <c r="A175" s="31"/>
      <c r="B175" s="32"/>
      <c r="C175" s="32"/>
      <c r="D175" s="32"/>
      <c r="E175" s="52" t="s">
        <v>54</v>
      </c>
      <c r="F175" s="51" t="s">
        <v>53</v>
      </c>
      <c r="G175" s="53"/>
      <c r="H175" s="32"/>
      <c r="I175" s="32"/>
      <c r="J175" s="32"/>
      <c r="K175" s="198"/>
      <c r="L175" s="32"/>
      <c r="M175" s="32"/>
      <c r="N175" s="33"/>
      <c r="O175" s="104"/>
    </row>
    <row r="176" spans="1:15" s="16" customFormat="1" ht="21" thickBot="1" x14ac:dyDescent="0.3">
      <c r="A176" s="456" t="s">
        <v>22</v>
      </c>
      <c r="B176" s="457"/>
      <c r="C176" s="457"/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8"/>
      <c r="O176" s="104"/>
    </row>
    <row r="177" spans="1:15" s="16" customFormat="1" ht="19.5" x14ac:dyDescent="0.25">
      <c r="A177" s="5"/>
      <c r="B177" s="6" t="s">
        <v>10</v>
      </c>
      <c r="C177" s="437" t="s">
        <v>11</v>
      </c>
      <c r="D177" s="438"/>
      <c r="E177" s="438"/>
      <c r="F177" s="438"/>
      <c r="G177" s="438"/>
      <c r="H177" s="438"/>
      <c r="I177" s="438"/>
      <c r="J177" s="438"/>
      <c r="K177" s="462"/>
      <c r="L177" s="463"/>
      <c r="M177" s="463"/>
      <c r="N177" s="464"/>
      <c r="O177" s="104"/>
    </row>
    <row r="178" spans="1:15" s="16" customFormat="1" ht="22.5" x14ac:dyDescent="0.25">
      <c r="A178" s="439" t="s">
        <v>12</v>
      </c>
      <c r="B178" s="378" t="s">
        <v>24</v>
      </c>
      <c r="C178" s="381"/>
      <c r="D178" s="165" t="s">
        <v>13</v>
      </c>
      <c r="E178" s="36">
        <f t="shared" ref="E178:I178" si="111">SUM(E179:E181)</f>
        <v>0</v>
      </c>
      <c r="F178" s="36">
        <f t="shared" si="111"/>
        <v>0</v>
      </c>
      <c r="G178" s="36">
        <f t="shared" si="111"/>
        <v>0</v>
      </c>
      <c r="H178" s="36">
        <f t="shared" si="111"/>
        <v>0</v>
      </c>
      <c r="I178" s="36">
        <f t="shared" si="111"/>
        <v>0</v>
      </c>
      <c r="J178" s="383"/>
      <c r="K178" s="201">
        <f t="shared" ref="K178:M178" si="112">SUM(K179:K181)</f>
        <v>0</v>
      </c>
      <c r="L178" s="201">
        <f t="shared" si="112"/>
        <v>0</v>
      </c>
      <c r="M178" s="201">
        <f t="shared" si="112"/>
        <v>0</v>
      </c>
      <c r="N178" s="41">
        <f>E178+H178+I178+K178+L178+M178</f>
        <v>0</v>
      </c>
      <c r="O178" s="104"/>
    </row>
    <row r="179" spans="1:15" s="16" customFormat="1" ht="23.25" x14ac:dyDescent="0.25">
      <c r="A179" s="436"/>
      <c r="B179" s="379"/>
      <c r="C179" s="382"/>
      <c r="D179" s="166" t="s">
        <v>14</v>
      </c>
      <c r="E179" s="167"/>
      <c r="F179" s="167"/>
      <c r="G179" s="167"/>
      <c r="H179" s="168"/>
      <c r="I179" s="168"/>
      <c r="J179" s="384"/>
      <c r="K179" s="202"/>
      <c r="L179" s="202"/>
      <c r="M179" s="202"/>
      <c r="N179" s="189">
        <f t="shared" ref="N179:N181" si="113">E179+H179+I179+K179+L179+M179</f>
        <v>0</v>
      </c>
      <c r="O179" s="104"/>
    </row>
    <row r="180" spans="1:15" s="16" customFormat="1" ht="23.25" x14ac:dyDescent="0.25">
      <c r="A180" s="436"/>
      <c r="B180" s="379"/>
      <c r="C180" s="382"/>
      <c r="D180" s="166" t="s">
        <v>6</v>
      </c>
      <c r="E180" s="167"/>
      <c r="F180" s="167"/>
      <c r="G180" s="167"/>
      <c r="H180" s="168"/>
      <c r="I180" s="168"/>
      <c r="J180" s="384"/>
      <c r="K180" s="202"/>
      <c r="L180" s="202"/>
      <c r="M180" s="202"/>
      <c r="N180" s="189">
        <f t="shared" si="113"/>
        <v>0</v>
      </c>
      <c r="O180" s="104"/>
    </row>
    <row r="181" spans="1:15" s="16" customFormat="1" ht="23.25" x14ac:dyDescent="0.25">
      <c r="A181" s="440"/>
      <c r="B181" s="380"/>
      <c r="C181" s="441"/>
      <c r="D181" s="166" t="s">
        <v>7</v>
      </c>
      <c r="E181" s="167"/>
      <c r="F181" s="167"/>
      <c r="G181" s="167"/>
      <c r="H181" s="168"/>
      <c r="I181" s="168"/>
      <c r="J181" s="385"/>
      <c r="K181" s="202"/>
      <c r="L181" s="202"/>
      <c r="M181" s="202"/>
      <c r="N181" s="189">
        <f t="shared" si="113"/>
        <v>0</v>
      </c>
      <c r="O181" s="104"/>
    </row>
    <row r="182" spans="1:15" s="16" customFormat="1" ht="19.5" x14ac:dyDescent="0.25">
      <c r="A182" s="5"/>
      <c r="B182" s="6" t="s">
        <v>10</v>
      </c>
      <c r="C182" s="437" t="s">
        <v>11</v>
      </c>
      <c r="D182" s="438"/>
      <c r="E182" s="438"/>
      <c r="F182" s="438"/>
      <c r="G182" s="438"/>
      <c r="H182" s="438"/>
      <c r="I182" s="438"/>
      <c r="J182" s="438"/>
      <c r="K182" s="405"/>
      <c r="L182" s="405"/>
      <c r="M182" s="405"/>
      <c r="N182" s="406"/>
      <c r="O182" s="104"/>
    </row>
    <row r="183" spans="1:15" s="16" customFormat="1" ht="22.5" x14ac:dyDescent="0.25">
      <c r="A183" s="439" t="s">
        <v>20</v>
      </c>
      <c r="B183" s="378" t="s">
        <v>24</v>
      </c>
      <c r="C183" s="381"/>
      <c r="D183" s="165" t="s">
        <v>13</v>
      </c>
      <c r="E183" s="36">
        <f t="shared" ref="E183:I183" si="114">SUM(E184:E186)</f>
        <v>0</v>
      </c>
      <c r="F183" s="36">
        <f t="shared" si="114"/>
        <v>0</v>
      </c>
      <c r="G183" s="36">
        <f t="shared" si="114"/>
        <v>0</v>
      </c>
      <c r="H183" s="36">
        <f t="shared" si="114"/>
        <v>0</v>
      </c>
      <c r="I183" s="36">
        <f t="shared" si="114"/>
        <v>0</v>
      </c>
      <c r="J183" s="383"/>
      <c r="K183" s="201">
        <f t="shared" ref="K183:M183" si="115">SUM(K184:K186)</f>
        <v>0</v>
      </c>
      <c r="L183" s="201">
        <f t="shared" si="115"/>
        <v>0</v>
      </c>
      <c r="M183" s="201">
        <f t="shared" si="115"/>
        <v>0</v>
      </c>
      <c r="N183" s="41">
        <f>E183+H183+I183+K183+L183+M183</f>
        <v>0</v>
      </c>
      <c r="O183" s="104"/>
    </row>
    <row r="184" spans="1:15" s="16" customFormat="1" ht="23.25" x14ac:dyDescent="0.25">
      <c r="A184" s="436"/>
      <c r="B184" s="379"/>
      <c r="C184" s="382"/>
      <c r="D184" s="166" t="s">
        <v>14</v>
      </c>
      <c r="E184" s="167"/>
      <c r="F184" s="167"/>
      <c r="G184" s="167"/>
      <c r="H184" s="168"/>
      <c r="I184" s="168"/>
      <c r="J184" s="384"/>
      <c r="K184" s="202"/>
      <c r="L184" s="202"/>
      <c r="M184" s="202"/>
      <c r="N184" s="189">
        <f t="shared" ref="N184:N186" si="116">E184+H184+I184+K184+L184+M184</f>
        <v>0</v>
      </c>
      <c r="O184" s="104"/>
    </row>
    <row r="185" spans="1:15" s="16" customFormat="1" ht="23.25" x14ac:dyDescent="0.25">
      <c r="A185" s="436"/>
      <c r="B185" s="379"/>
      <c r="C185" s="382"/>
      <c r="D185" s="166" t="s">
        <v>6</v>
      </c>
      <c r="E185" s="167"/>
      <c r="F185" s="167"/>
      <c r="G185" s="167"/>
      <c r="H185" s="168"/>
      <c r="I185" s="168"/>
      <c r="J185" s="384"/>
      <c r="K185" s="202"/>
      <c r="L185" s="202"/>
      <c r="M185" s="202"/>
      <c r="N185" s="189">
        <f t="shared" si="116"/>
        <v>0</v>
      </c>
      <c r="O185" s="104"/>
    </row>
    <row r="186" spans="1:15" s="16" customFormat="1" ht="23.25" x14ac:dyDescent="0.25">
      <c r="A186" s="436"/>
      <c r="B186" s="380"/>
      <c r="C186" s="382"/>
      <c r="D186" s="166" t="s">
        <v>7</v>
      </c>
      <c r="E186" s="167"/>
      <c r="F186" s="167"/>
      <c r="G186" s="167"/>
      <c r="H186" s="168"/>
      <c r="I186" s="168"/>
      <c r="J186" s="385"/>
      <c r="K186" s="202"/>
      <c r="L186" s="202"/>
      <c r="M186" s="202"/>
      <c r="N186" s="189">
        <f t="shared" si="116"/>
        <v>0</v>
      </c>
      <c r="O186" s="104"/>
    </row>
    <row r="187" spans="1:15" s="16" customFormat="1" ht="39.75" thickBot="1" x14ac:dyDescent="0.3">
      <c r="A187" s="42" t="s">
        <v>19</v>
      </c>
      <c r="B187" s="43" t="s">
        <v>21</v>
      </c>
      <c r="C187" s="44"/>
      <c r="D187" s="45"/>
      <c r="E187" s="169"/>
      <c r="F187" s="169"/>
      <c r="G187" s="169"/>
      <c r="H187" s="169"/>
      <c r="I187" s="169"/>
      <c r="J187" s="170"/>
      <c r="K187" s="203"/>
      <c r="L187" s="203"/>
      <c r="M187" s="171"/>
      <c r="N187" s="172"/>
      <c r="O187" s="104"/>
    </row>
    <row r="188" spans="1:15" s="16" customFormat="1" ht="21" thickBot="1" x14ac:dyDescent="0.3">
      <c r="A188" s="386" t="s">
        <v>23</v>
      </c>
      <c r="B188" s="387"/>
      <c r="C188" s="387"/>
      <c r="D188" s="387"/>
      <c r="E188" s="387"/>
      <c r="F188" s="387"/>
      <c r="G188" s="387"/>
      <c r="H188" s="387"/>
      <c r="I188" s="387"/>
      <c r="J188" s="387"/>
      <c r="K188" s="387"/>
      <c r="L188" s="387"/>
      <c r="M188" s="387"/>
      <c r="N188" s="388"/>
      <c r="O188" s="104"/>
    </row>
    <row r="189" spans="1:15" s="16" customFormat="1" ht="19.5" x14ac:dyDescent="0.25">
      <c r="A189" s="7"/>
      <c r="B189" s="8" t="s">
        <v>10</v>
      </c>
      <c r="C189" s="435" t="s">
        <v>11</v>
      </c>
      <c r="D189" s="435"/>
      <c r="E189" s="435"/>
      <c r="F189" s="435"/>
      <c r="G189" s="435"/>
      <c r="H189" s="435"/>
      <c r="I189" s="435"/>
      <c r="J189" s="435"/>
      <c r="K189" s="405"/>
      <c r="L189" s="405"/>
      <c r="M189" s="405"/>
      <c r="N189" s="406"/>
      <c r="O189" s="104"/>
    </row>
    <row r="190" spans="1:15" s="16" customFormat="1" ht="22.5" x14ac:dyDescent="0.25">
      <c r="A190" s="436" t="s">
        <v>12</v>
      </c>
      <c r="B190" s="378" t="s">
        <v>24</v>
      </c>
      <c r="C190" s="432"/>
      <c r="D190" s="165" t="s">
        <v>13</v>
      </c>
      <c r="E190" s="36">
        <f t="shared" ref="E190:I190" si="117">SUM(E191:E193)</f>
        <v>0</v>
      </c>
      <c r="F190" s="36">
        <f t="shared" si="117"/>
        <v>0</v>
      </c>
      <c r="G190" s="36">
        <f t="shared" si="117"/>
        <v>0</v>
      </c>
      <c r="H190" s="36">
        <f t="shared" si="117"/>
        <v>0</v>
      </c>
      <c r="I190" s="36">
        <f t="shared" si="117"/>
        <v>0</v>
      </c>
      <c r="J190" s="383"/>
      <c r="K190" s="201">
        <f t="shared" ref="K190:M190" si="118">SUM(K191:K193)</f>
        <v>0</v>
      </c>
      <c r="L190" s="201">
        <f t="shared" si="118"/>
        <v>0</v>
      </c>
      <c r="M190" s="201">
        <f t="shared" si="118"/>
        <v>0</v>
      </c>
      <c r="N190" s="41">
        <f>E190+H190+I190+K190+L190+M190</f>
        <v>0</v>
      </c>
      <c r="O190" s="104"/>
    </row>
    <row r="191" spans="1:15" s="16" customFormat="1" ht="23.25" x14ac:dyDescent="0.25">
      <c r="A191" s="436"/>
      <c r="B191" s="379"/>
      <c r="C191" s="433"/>
      <c r="D191" s="166" t="s">
        <v>14</v>
      </c>
      <c r="E191" s="167"/>
      <c r="F191" s="167"/>
      <c r="G191" s="167"/>
      <c r="H191" s="168"/>
      <c r="I191" s="168"/>
      <c r="J191" s="384"/>
      <c r="K191" s="202"/>
      <c r="L191" s="202"/>
      <c r="M191" s="202"/>
      <c r="N191" s="189">
        <f t="shared" ref="N191:N193" si="119">E191+H191+I191+K191+L191+M191</f>
        <v>0</v>
      </c>
      <c r="O191" s="104"/>
    </row>
    <row r="192" spans="1:15" s="16" customFormat="1" ht="23.25" x14ac:dyDescent="0.25">
      <c r="A192" s="436"/>
      <c r="B192" s="379"/>
      <c r="C192" s="433"/>
      <c r="D192" s="166" t="s">
        <v>6</v>
      </c>
      <c r="E192" s="167"/>
      <c r="F192" s="167"/>
      <c r="G192" s="167"/>
      <c r="H192" s="168"/>
      <c r="I192" s="168"/>
      <c r="J192" s="384"/>
      <c r="K192" s="202"/>
      <c r="L192" s="202"/>
      <c r="M192" s="202"/>
      <c r="N192" s="189">
        <f t="shared" si="119"/>
        <v>0</v>
      </c>
      <c r="O192" s="104"/>
    </row>
    <row r="193" spans="1:15" s="16" customFormat="1" ht="23.25" x14ac:dyDescent="0.25">
      <c r="A193" s="436"/>
      <c r="B193" s="379"/>
      <c r="C193" s="433"/>
      <c r="D193" s="166" t="s">
        <v>7</v>
      </c>
      <c r="E193" s="167"/>
      <c r="F193" s="167"/>
      <c r="G193" s="167"/>
      <c r="H193" s="168"/>
      <c r="I193" s="168"/>
      <c r="J193" s="385"/>
      <c r="K193" s="202"/>
      <c r="L193" s="202"/>
      <c r="M193" s="202"/>
      <c r="N193" s="189">
        <f t="shared" si="119"/>
        <v>0</v>
      </c>
      <c r="O193" s="104"/>
    </row>
    <row r="194" spans="1:15" s="16" customFormat="1" ht="40.5" x14ac:dyDescent="0.25">
      <c r="A194" s="452" t="str">
        <f>E175</f>
        <v>VI</v>
      </c>
      <c r="B194" s="35" t="s">
        <v>42</v>
      </c>
      <c r="C194" s="454"/>
      <c r="D194" s="20" t="s">
        <v>5</v>
      </c>
      <c r="E194" s="173">
        <f>E195+E196+E197</f>
        <v>0</v>
      </c>
      <c r="F194" s="173">
        <f t="shared" ref="F194:I194" si="120">F195+F196+F197</f>
        <v>0</v>
      </c>
      <c r="G194" s="173">
        <f t="shared" si="120"/>
        <v>0</v>
      </c>
      <c r="H194" s="173">
        <f t="shared" si="120"/>
        <v>0</v>
      </c>
      <c r="I194" s="173">
        <f t="shared" si="120"/>
        <v>0</v>
      </c>
      <c r="J194" s="407"/>
      <c r="K194" s="199">
        <f t="shared" ref="K194:N194" si="121">K195+K196+K197</f>
        <v>0</v>
      </c>
      <c r="L194" s="199">
        <f t="shared" si="121"/>
        <v>0</v>
      </c>
      <c r="M194" s="199">
        <f t="shared" si="121"/>
        <v>0</v>
      </c>
      <c r="N194" s="174">
        <f t="shared" si="121"/>
        <v>0</v>
      </c>
      <c r="O194" s="104"/>
    </row>
    <row r="195" spans="1:15" s="16" customFormat="1" x14ac:dyDescent="0.25">
      <c r="A195" s="452"/>
      <c r="B195" s="410" t="str">
        <f>F175</f>
        <v>БЕЗОПАСНЫЕ И КАЧЕСТВЕННЫЕ АВТОМОБИЛЬНЫЕ ДОРОГИ</v>
      </c>
      <c r="C195" s="454"/>
      <c r="D195" s="21" t="s">
        <v>14</v>
      </c>
      <c r="E195" s="175"/>
      <c r="F195" s="175"/>
      <c r="G195" s="175"/>
      <c r="H195" s="175"/>
      <c r="I195" s="175"/>
      <c r="J195" s="408"/>
      <c r="K195" s="200"/>
      <c r="L195" s="200"/>
      <c r="M195" s="200"/>
      <c r="N195" s="245">
        <f t="shared" ref="N195:N197" si="122">E195+H195+I195+K195+L195+M195</f>
        <v>0</v>
      </c>
      <c r="O195" s="104"/>
    </row>
    <row r="196" spans="1:15" s="16" customFormat="1" x14ac:dyDescent="0.25">
      <c r="A196" s="452"/>
      <c r="B196" s="411"/>
      <c r="C196" s="454"/>
      <c r="D196" s="21" t="s">
        <v>6</v>
      </c>
      <c r="E196" s="175"/>
      <c r="F196" s="175"/>
      <c r="G196" s="175"/>
      <c r="H196" s="175"/>
      <c r="I196" s="175"/>
      <c r="J196" s="408"/>
      <c r="K196" s="200"/>
      <c r="L196" s="200"/>
      <c r="M196" s="200"/>
      <c r="N196" s="245">
        <f t="shared" si="122"/>
        <v>0</v>
      </c>
      <c r="O196" s="104"/>
    </row>
    <row r="197" spans="1:15" s="16" customFormat="1" ht="21" thickBot="1" x14ac:dyDescent="0.3">
      <c r="A197" s="453"/>
      <c r="B197" s="412"/>
      <c r="C197" s="455"/>
      <c r="D197" s="278" t="s">
        <v>7</v>
      </c>
      <c r="E197" s="279"/>
      <c r="F197" s="279"/>
      <c r="G197" s="279"/>
      <c r="H197" s="279"/>
      <c r="I197" s="279"/>
      <c r="J197" s="409"/>
      <c r="K197" s="200"/>
      <c r="L197" s="200"/>
      <c r="M197" s="200"/>
      <c r="N197" s="280">
        <f t="shared" si="122"/>
        <v>0</v>
      </c>
      <c r="O197" s="104"/>
    </row>
    <row r="198" spans="1:15" s="16" customFormat="1" ht="34.5" customHeight="1" thickBot="1" x14ac:dyDescent="0.3">
      <c r="A198" s="31"/>
      <c r="B198" s="32"/>
      <c r="C198" s="32"/>
      <c r="D198" s="32"/>
      <c r="E198" s="52" t="s">
        <v>56</v>
      </c>
      <c r="F198" s="51" t="s">
        <v>55</v>
      </c>
      <c r="G198" s="53"/>
      <c r="H198" s="32"/>
      <c r="I198" s="32"/>
      <c r="J198" s="32"/>
      <c r="K198" s="198"/>
      <c r="L198" s="32"/>
      <c r="M198" s="32"/>
      <c r="N198" s="33"/>
      <c r="O198" s="104"/>
    </row>
    <row r="199" spans="1:15" s="16" customFormat="1" ht="21" thickBot="1" x14ac:dyDescent="0.3">
      <c r="A199" s="456" t="s">
        <v>22</v>
      </c>
      <c r="B199" s="457"/>
      <c r="C199" s="457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8"/>
      <c r="O199" s="104"/>
    </row>
    <row r="200" spans="1:15" s="16" customFormat="1" ht="19.5" x14ac:dyDescent="0.25">
      <c r="A200" s="5"/>
      <c r="B200" s="6" t="s">
        <v>10</v>
      </c>
      <c r="C200" s="437" t="s">
        <v>11</v>
      </c>
      <c r="D200" s="438"/>
      <c r="E200" s="438"/>
      <c r="F200" s="438"/>
      <c r="G200" s="438"/>
      <c r="H200" s="438"/>
      <c r="I200" s="438"/>
      <c r="J200" s="438"/>
      <c r="K200" s="405"/>
      <c r="L200" s="405"/>
      <c r="M200" s="405"/>
      <c r="N200" s="406"/>
      <c r="O200" s="104"/>
    </row>
    <row r="201" spans="1:15" s="16" customFormat="1" ht="22.5" x14ac:dyDescent="0.25">
      <c r="A201" s="439" t="s">
        <v>12</v>
      </c>
      <c r="B201" s="378" t="s">
        <v>24</v>
      </c>
      <c r="C201" s="381"/>
      <c r="D201" s="165" t="s">
        <v>13</v>
      </c>
      <c r="E201" s="36">
        <f t="shared" ref="E201:I201" si="123">SUM(E202:E204)</f>
        <v>0</v>
      </c>
      <c r="F201" s="36">
        <f t="shared" si="123"/>
        <v>0</v>
      </c>
      <c r="G201" s="36">
        <f t="shared" si="123"/>
        <v>0</v>
      </c>
      <c r="H201" s="36">
        <f t="shared" si="123"/>
        <v>0</v>
      </c>
      <c r="I201" s="36">
        <f t="shared" si="123"/>
        <v>0</v>
      </c>
      <c r="J201" s="383"/>
      <c r="K201" s="201">
        <f t="shared" ref="K201:M201" si="124">SUM(K202:K204)</f>
        <v>0</v>
      </c>
      <c r="L201" s="201">
        <f t="shared" si="124"/>
        <v>0</v>
      </c>
      <c r="M201" s="201">
        <f t="shared" si="124"/>
        <v>0</v>
      </c>
      <c r="N201" s="41">
        <f>E201+H201+I201+K201+L201+M201</f>
        <v>0</v>
      </c>
      <c r="O201" s="104"/>
    </row>
    <row r="202" spans="1:15" s="16" customFormat="1" ht="23.25" x14ac:dyDescent="0.25">
      <c r="A202" s="436"/>
      <c r="B202" s="379"/>
      <c r="C202" s="382"/>
      <c r="D202" s="166" t="s">
        <v>14</v>
      </c>
      <c r="E202" s="167"/>
      <c r="F202" s="167"/>
      <c r="G202" s="167"/>
      <c r="H202" s="168"/>
      <c r="I202" s="168"/>
      <c r="J202" s="384"/>
      <c r="K202" s="202"/>
      <c r="L202" s="202"/>
      <c r="M202" s="202"/>
      <c r="N202" s="189">
        <f t="shared" ref="N202:N204" si="125">E202+H202+I202+K202+L202+M202</f>
        <v>0</v>
      </c>
      <c r="O202" s="104"/>
    </row>
    <row r="203" spans="1:15" s="16" customFormat="1" ht="23.25" x14ac:dyDescent="0.25">
      <c r="A203" s="436"/>
      <c r="B203" s="379"/>
      <c r="C203" s="382"/>
      <c r="D203" s="166" t="s">
        <v>6</v>
      </c>
      <c r="E203" s="167"/>
      <c r="F203" s="167"/>
      <c r="G203" s="167"/>
      <c r="H203" s="168"/>
      <c r="I203" s="168"/>
      <c r="J203" s="384"/>
      <c r="K203" s="202"/>
      <c r="L203" s="202"/>
      <c r="M203" s="202"/>
      <c r="N203" s="189">
        <f t="shared" si="125"/>
        <v>0</v>
      </c>
      <c r="O203" s="104"/>
    </row>
    <row r="204" spans="1:15" s="16" customFormat="1" ht="23.25" x14ac:dyDescent="0.25">
      <c r="A204" s="440"/>
      <c r="B204" s="380"/>
      <c r="C204" s="441"/>
      <c r="D204" s="166" t="s">
        <v>7</v>
      </c>
      <c r="E204" s="167"/>
      <c r="F204" s="167"/>
      <c r="G204" s="167"/>
      <c r="H204" s="168"/>
      <c r="I204" s="168"/>
      <c r="J204" s="385"/>
      <c r="K204" s="202"/>
      <c r="L204" s="202"/>
      <c r="M204" s="202"/>
      <c r="N204" s="189">
        <f t="shared" si="125"/>
        <v>0</v>
      </c>
      <c r="O204" s="104"/>
    </row>
    <row r="205" spans="1:15" s="16" customFormat="1" ht="19.5" x14ac:dyDescent="0.25">
      <c r="A205" s="5"/>
      <c r="B205" s="6" t="s">
        <v>10</v>
      </c>
      <c r="C205" s="437" t="s">
        <v>11</v>
      </c>
      <c r="D205" s="438"/>
      <c r="E205" s="438"/>
      <c r="F205" s="438"/>
      <c r="G205" s="438"/>
      <c r="H205" s="438"/>
      <c r="I205" s="438"/>
      <c r="J205" s="438"/>
      <c r="K205" s="405"/>
      <c r="L205" s="405"/>
      <c r="M205" s="405"/>
      <c r="N205" s="406"/>
      <c r="O205" s="104"/>
    </row>
    <row r="206" spans="1:15" s="16" customFormat="1" ht="22.5" x14ac:dyDescent="0.25">
      <c r="A206" s="439" t="s">
        <v>20</v>
      </c>
      <c r="B206" s="378" t="s">
        <v>24</v>
      </c>
      <c r="C206" s="381"/>
      <c r="D206" s="165" t="s">
        <v>13</v>
      </c>
      <c r="E206" s="36">
        <f t="shared" ref="E206:I206" si="126">SUM(E207:E209)</f>
        <v>0</v>
      </c>
      <c r="F206" s="36">
        <f t="shared" si="126"/>
        <v>0</v>
      </c>
      <c r="G206" s="36">
        <f t="shared" si="126"/>
        <v>0</v>
      </c>
      <c r="H206" s="36">
        <f t="shared" si="126"/>
        <v>0</v>
      </c>
      <c r="I206" s="36">
        <f t="shared" si="126"/>
        <v>0</v>
      </c>
      <c r="J206" s="383"/>
      <c r="K206" s="201">
        <f t="shared" ref="K206:M206" si="127">SUM(K207:K209)</f>
        <v>0</v>
      </c>
      <c r="L206" s="201">
        <f t="shared" si="127"/>
        <v>0</v>
      </c>
      <c r="M206" s="201">
        <f t="shared" si="127"/>
        <v>0</v>
      </c>
      <c r="N206" s="41">
        <f>E206+H206+I206+K206+L206+M206</f>
        <v>0</v>
      </c>
      <c r="O206" s="104"/>
    </row>
    <row r="207" spans="1:15" s="16" customFormat="1" ht="23.25" x14ac:dyDescent="0.25">
      <c r="A207" s="436"/>
      <c r="B207" s="379"/>
      <c r="C207" s="382"/>
      <c r="D207" s="166" t="s">
        <v>14</v>
      </c>
      <c r="E207" s="167"/>
      <c r="F207" s="167"/>
      <c r="G207" s="167"/>
      <c r="H207" s="168"/>
      <c r="I207" s="168"/>
      <c r="J207" s="384"/>
      <c r="K207" s="202"/>
      <c r="L207" s="202"/>
      <c r="M207" s="202"/>
      <c r="N207" s="189">
        <f t="shared" ref="N207:N209" si="128">E207+H207+I207+K207+L207+M207</f>
        <v>0</v>
      </c>
      <c r="O207" s="104"/>
    </row>
    <row r="208" spans="1:15" s="16" customFormat="1" ht="23.25" x14ac:dyDescent="0.25">
      <c r="A208" s="436"/>
      <c r="B208" s="379"/>
      <c r="C208" s="382"/>
      <c r="D208" s="166" t="s">
        <v>6</v>
      </c>
      <c r="E208" s="167"/>
      <c r="F208" s="167"/>
      <c r="G208" s="167"/>
      <c r="H208" s="168"/>
      <c r="I208" s="168"/>
      <c r="J208" s="384"/>
      <c r="K208" s="202"/>
      <c r="L208" s="202"/>
      <c r="M208" s="202"/>
      <c r="N208" s="189">
        <f t="shared" si="128"/>
        <v>0</v>
      </c>
      <c r="O208" s="104"/>
    </row>
    <row r="209" spans="1:15" s="16" customFormat="1" ht="23.25" x14ac:dyDescent="0.25">
      <c r="A209" s="436"/>
      <c r="B209" s="380"/>
      <c r="C209" s="382"/>
      <c r="D209" s="166" t="s">
        <v>7</v>
      </c>
      <c r="E209" s="167"/>
      <c r="F209" s="167"/>
      <c r="G209" s="167"/>
      <c r="H209" s="168"/>
      <c r="I209" s="168"/>
      <c r="J209" s="385"/>
      <c r="K209" s="202"/>
      <c r="L209" s="202"/>
      <c r="M209" s="202"/>
      <c r="N209" s="189">
        <f t="shared" si="128"/>
        <v>0</v>
      </c>
      <c r="O209" s="104"/>
    </row>
    <row r="210" spans="1:15" s="16" customFormat="1" ht="39.75" thickBot="1" x14ac:dyDescent="0.3">
      <c r="A210" s="42" t="s">
        <v>19</v>
      </c>
      <c r="B210" s="43" t="s">
        <v>21</v>
      </c>
      <c r="C210" s="44"/>
      <c r="D210" s="45"/>
      <c r="E210" s="169"/>
      <c r="F210" s="169"/>
      <c r="G210" s="169"/>
      <c r="H210" s="169"/>
      <c r="I210" s="169"/>
      <c r="J210" s="170"/>
      <c r="K210" s="203"/>
      <c r="L210" s="203"/>
      <c r="M210" s="171"/>
      <c r="N210" s="172"/>
      <c r="O210" s="104"/>
    </row>
    <row r="211" spans="1:15" s="16" customFormat="1" ht="21" thickBot="1" x14ac:dyDescent="0.3">
      <c r="A211" s="386" t="s">
        <v>23</v>
      </c>
      <c r="B211" s="387"/>
      <c r="C211" s="387"/>
      <c r="D211" s="387"/>
      <c r="E211" s="387"/>
      <c r="F211" s="387"/>
      <c r="G211" s="387"/>
      <c r="H211" s="387"/>
      <c r="I211" s="387"/>
      <c r="J211" s="387"/>
      <c r="K211" s="387"/>
      <c r="L211" s="387"/>
      <c r="M211" s="387"/>
      <c r="N211" s="388"/>
      <c r="O211" s="104"/>
    </row>
    <row r="212" spans="1:15" s="16" customFormat="1" ht="19.5" x14ac:dyDescent="0.25">
      <c r="A212" s="7"/>
      <c r="B212" s="8" t="s">
        <v>10</v>
      </c>
      <c r="C212" s="435" t="s">
        <v>11</v>
      </c>
      <c r="D212" s="435"/>
      <c r="E212" s="435"/>
      <c r="F212" s="435"/>
      <c r="G212" s="435"/>
      <c r="H212" s="435"/>
      <c r="I212" s="435"/>
      <c r="J212" s="435"/>
      <c r="K212" s="405"/>
      <c r="L212" s="405"/>
      <c r="M212" s="405"/>
      <c r="N212" s="406"/>
      <c r="O212" s="104"/>
    </row>
    <row r="213" spans="1:15" s="16" customFormat="1" ht="22.5" x14ac:dyDescent="0.25">
      <c r="A213" s="436" t="s">
        <v>12</v>
      </c>
      <c r="B213" s="378" t="s">
        <v>24</v>
      </c>
      <c r="C213" s="432"/>
      <c r="D213" s="165" t="s">
        <v>13</v>
      </c>
      <c r="E213" s="36">
        <f t="shared" ref="E213:I213" si="129">SUM(E214:E216)</f>
        <v>0</v>
      </c>
      <c r="F213" s="36">
        <f t="shared" si="129"/>
        <v>0</v>
      </c>
      <c r="G213" s="36">
        <f t="shared" si="129"/>
        <v>0</v>
      </c>
      <c r="H213" s="36">
        <f t="shared" si="129"/>
        <v>0</v>
      </c>
      <c r="I213" s="36">
        <f t="shared" si="129"/>
        <v>0</v>
      </c>
      <c r="J213" s="383"/>
      <c r="K213" s="201">
        <f t="shared" ref="K213:M213" si="130">SUM(K214:K216)</f>
        <v>0</v>
      </c>
      <c r="L213" s="201">
        <f t="shared" si="130"/>
        <v>0</v>
      </c>
      <c r="M213" s="201">
        <f t="shared" si="130"/>
        <v>0</v>
      </c>
      <c r="N213" s="41">
        <f>E213+H213+I213+K213+L213+M213</f>
        <v>0</v>
      </c>
      <c r="O213" s="104"/>
    </row>
    <row r="214" spans="1:15" s="16" customFormat="1" ht="23.25" x14ac:dyDescent="0.25">
      <c r="A214" s="436"/>
      <c r="B214" s="379"/>
      <c r="C214" s="433"/>
      <c r="D214" s="166" t="s">
        <v>14</v>
      </c>
      <c r="E214" s="167"/>
      <c r="F214" s="167"/>
      <c r="G214" s="167"/>
      <c r="H214" s="168"/>
      <c r="I214" s="168"/>
      <c r="J214" s="384"/>
      <c r="K214" s="202"/>
      <c r="L214" s="202"/>
      <c r="M214" s="202"/>
      <c r="N214" s="189">
        <f t="shared" ref="N214:N216" si="131">E214+H214+I214+K214+L214+M214</f>
        <v>0</v>
      </c>
      <c r="O214" s="104"/>
    </row>
    <row r="215" spans="1:15" s="16" customFormat="1" ht="23.25" x14ac:dyDescent="0.25">
      <c r="A215" s="436"/>
      <c r="B215" s="379"/>
      <c r="C215" s="433"/>
      <c r="D215" s="166" t="s">
        <v>6</v>
      </c>
      <c r="E215" s="167"/>
      <c r="F215" s="167"/>
      <c r="G215" s="167"/>
      <c r="H215" s="168"/>
      <c r="I215" s="168"/>
      <c r="J215" s="384"/>
      <c r="K215" s="202"/>
      <c r="L215" s="202"/>
      <c r="M215" s="202"/>
      <c r="N215" s="189">
        <f t="shared" si="131"/>
        <v>0</v>
      </c>
      <c r="O215" s="104"/>
    </row>
    <row r="216" spans="1:15" s="16" customFormat="1" ht="23.25" x14ac:dyDescent="0.25">
      <c r="A216" s="436"/>
      <c r="B216" s="379"/>
      <c r="C216" s="433"/>
      <c r="D216" s="166" t="s">
        <v>7</v>
      </c>
      <c r="E216" s="167"/>
      <c r="F216" s="167"/>
      <c r="G216" s="167"/>
      <c r="H216" s="168"/>
      <c r="I216" s="168"/>
      <c r="J216" s="385"/>
      <c r="K216" s="202"/>
      <c r="L216" s="202"/>
      <c r="M216" s="202"/>
      <c r="N216" s="189">
        <f t="shared" si="131"/>
        <v>0</v>
      </c>
      <c r="O216" s="104"/>
    </row>
    <row r="217" spans="1:15" s="16" customFormat="1" ht="40.5" x14ac:dyDescent="0.25">
      <c r="A217" s="452" t="str">
        <f>E198</f>
        <v>VII</v>
      </c>
      <c r="B217" s="35" t="s">
        <v>42</v>
      </c>
      <c r="C217" s="454"/>
      <c r="D217" s="20" t="s">
        <v>5</v>
      </c>
      <c r="E217" s="173">
        <f>E218+E219+E220</f>
        <v>0</v>
      </c>
      <c r="F217" s="173">
        <f t="shared" ref="F217:I217" si="132">F218+F219+F220</f>
        <v>0</v>
      </c>
      <c r="G217" s="173">
        <f t="shared" si="132"/>
        <v>0</v>
      </c>
      <c r="H217" s="173">
        <f t="shared" si="132"/>
        <v>0</v>
      </c>
      <c r="I217" s="173">
        <f t="shared" si="132"/>
        <v>0</v>
      </c>
      <c r="J217" s="407"/>
      <c r="K217" s="199">
        <f t="shared" ref="K217:N217" si="133">K218+K219+K220</f>
        <v>0</v>
      </c>
      <c r="L217" s="199">
        <f t="shared" si="133"/>
        <v>0</v>
      </c>
      <c r="M217" s="199">
        <f t="shared" si="133"/>
        <v>0</v>
      </c>
      <c r="N217" s="174">
        <f t="shared" si="133"/>
        <v>0</v>
      </c>
      <c r="O217" s="104"/>
    </row>
    <row r="218" spans="1:15" s="16" customFormat="1" x14ac:dyDescent="0.25">
      <c r="A218" s="452"/>
      <c r="B218" s="410" t="str">
        <f>F198</f>
        <v>ПРОИЗВОДИТЕЛЬНОСТЬ ТРУДА</v>
      </c>
      <c r="C218" s="454"/>
      <c r="D218" s="21" t="s">
        <v>14</v>
      </c>
      <c r="E218" s="175"/>
      <c r="F218" s="175"/>
      <c r="G218" s="175"/>
      <c r="H218" s="175"/>
      <c r="I218" s="175"/>
      <c r="J218" s="408"/>
      <c r="K218" s="200"/>
      <c r="L218" s="200"/>
      <c r="M218" s="200"/>
      <c r="N218" s="245">
        <f t="shared" ref="N218:N220" si="134">E218+H218+I218+K218+L218+M218</f>
        <v>0</v>
      </c>
      <c r="O218" s="104"/>
    </row>
    <row r="219" spans="1:15" s="16" customFormat="1" x14ac:dyDescent="0.25">
      <c r="A219" s="452"/>
      <c r="B219" s="411"/>
      <c r="C219" s="454"/>
      <c r="D219" s="21" t="s">
        <v>6</v>
      </c>
      <c r="E219" s="175"/>
      <c r="F219" s="175"/>
      <c r="G219" s="175"/>
      <c r="H219" s="175"/>
      <c r="I219" s="175"/>
      <c r="J219" s="408"/>
      <c r="K219" s="200"/>
      <c r="L219" s="200"/>
      <c r="M219" s="200"/>
      <c r="N219" s="245">
        <f t="shared" si="134"/>
        <v>0</v>
      </c>
      <c r="O219" s="104"/>
    </row>
    <row r="220" spans="1:15" s="16" customFormat="1" ht="21" thickBot="1" x14ac:dyDescent="0.3">
      <c r="A220" s="453"/>
      <c r="B220" s="412"/>
      <c r="C220" s="455"/>
      <c r="D220" s="278" t="s">
        <v>7</v>
      </c>
      <c r="E220" s="279"/>
      <c r="F220" s="279"/>
      <c r="G220" s="279"/>
      <c r="H220" s="279"/>
      <c r="I220" s="279"/>
      <c r="J220" s="409"/>
      <c r="K220" s="200"/>
      <c r="L220" s="200"/>
      <c r="M220" s="200"/>
      <c r="N220" s="280">
        <f t="shared" si="134"/>
        <v>0</v>
      </c>
      <c r="O220" s="104"/>
    </row>
    <row r="221" spans="1:15" s="16" customFormat="1" ht="25.5" customHeight="1" thickBot="1" x14ac:dyDescent="0.3">
      <c r="A221" s="31"/>
      <c r="B221" s="32"/>
      <c r="C221" s="32"/>
      <c r="D221" s="32"/>
      <c r="E221" s="52" t="s">
        <v>58</v>
      </c>
      <c r="F221" s="51" t="s">
        <v>57</v>
      </c>
      <c r="G221" s="53"/>
      <c r="H221" s="32"/>
      <c r="I221" s="32"/>
      <c r="J221" s="32"/>
      <c r="K221" s="198"/>
      <c r="L221" s="32"/>
      <c r="M221" s="32"/>
      <c r="N221" s="33"/>
      <c r="O221" s="104"/>
    </row>
    <row r="222" spans="1:15" s="16" customFormat="1" ht="21" customHeight="1" thickBot="1" x14ac:dyDescent="0.3">
      <c r="A222" s="456" t="s">
        <v>22</v>
      </c>
      <c r="B222" s="457"/>
      <c r="C222" s="457"/>
      <c r="D222" s="457"/>
      <c r="E222" s="457"/>
      <c r="F222" s="457"/>
      <c r="G222" s="457"/>
      <c r="H222" s="457"/>
      <c r="I222" s="457"/>
      <c r="J222" s="457"/>
      <c r="K222" s="457"/>
      <c r="L222" s="457"/>
      <c r="M222" s="457"/>
      <c r="N222" s="458"/>
      <c r="O222" s="104"/>
    </row>
    <row r="223" spans="1:15" s="16" customFormat="1" ht="19.5" x14ac:dyDescent="0.25">
      <c r="A223" s="5"/>
      <c r="B223" s="6" t="s">
        <v>10</v>
      </c>
      <c r="C223" s="437" t="s">
        <v>11</v>
      </c>
      <c r="D223" s="438"/>
      <c r="E223" s="438"/>
      <c r="F223" s="438"/>
      <c r="G223" s="438"/>
      <c r="H223" s="438"/>
      <c r="I223" s="438"/>
      <c r="J223" s="438"/>
      <c r="K223" s="405"/>
      <c r="L223" s="405"/>
      <c r="M223" s="405"/>
      <c r="N223" s="406"/>
      <c r="O223" s="104"/>
    </row>
    <row r="224" spans="1:15" s="16" customFormat="1" ht="22.5" customHeight="1" x14ac:dyDescent="0.25">
      <c r="A224" s="439" t="s">
        <v>12</v>
      </c>
      <c r="B224" s="378" t="s">
        <v>24</v>
      </c>
      <c r="C224" s="381"/>
      <c r="D224" s="165" t="s">
        <v>13</v>
      </c>
      <c r="E224" s="36">
        <f t="shared" ref="E224:I224" si="135">SUM(E225:E227)</f>
        <v>0</v>
      </c>
      <c r="F224" s="36">
        <f t="shared" si="135"/>
        <v>0</v>
      </c>
      <c r="G224" s="36">
        <f t="shared" si="135"/>
        <v>0</v>
      </c>
      <c r="H224" s="36">
        <f t="shared" si="135"/>
        <v>0</v>
      </c>
      <c r="I224" s="36">
        <f t="shared" si="135"/>
        <v>0</v>
      </c>
      <c r="J224" s="383"/>
      <c r="K224" s="201">
        <f t="shared" ref="K224:M224" si="136">SUM(K225:K227)</f>
        <v>0</v>
      </c>
      <c r="L224" s="201">
        <f t="shared" si="136"/>
        <v>0</v>
      </c>
      <c r="M224" s="201">
        <f t="shared" si="136"/>
        <v>0</v>
      </c>
      <c r="N224" s="41">
        <f>E224+H224+I224+K224+L224+M224</f>
        <v>0</v>
      </c>
      <c r="O224" s="104"/>
    </row>
    <row r="225" spans="1:15" s="16" customFormat="1" ht="23.25" x14ac:dyDescent="0.25">
      <c r="A225" s="436"/>
      <c r="B225" s="379"/>
      <c r="C225" s="382"/>
      <c r="D225" s="166" t="s">
        <v>14</v>
      </c>
      <c r="E225" s="167"/>
      <c r="F225" s="167"/>
      <c r="G225" s="167"/>
      <c r="H225" s="168"/>
      <c r="I225" s="168"/>
      <c r="J225" s="384"/>
      <c r="K225" s="202"/>
      <c r="L225" s="202"/>
      <c r="M225" s="202"/>
      <c r="N225" s="189">
        <f t="shared" ref="N225:N227" si="137">E225+H225+I225+K225+L225+M225</f>
        <v>0</v>
      </c>
      <c r="O225" s="104"/>
    </row>
    <row r="226" spans="1:15" s="16" customFormat="1" ht="23.25" x14ac:dyDescent="0.25">
      <c r="A226" s="436"/>
      <c r="B226" s="379"/>
      <c r="C226" s="382"/>
      <c r="D226" s="166" t="s">
        <v>6</v>
      </c>
      <c r="E226" s="167"/>
      <c r="F226" s="167"/>
      <c r="G226" s="167"/>
      <c r="H226" s="168"/>
      <c r="I226" s="168"/>
      <c r="J226" s="384"/>
      <c r="K226" s="202"/>
      <c r="L226" s="202"/>
      <c r="M226" s="202"/>
      <c r="N226" s="189">
        <f t="shared" si="137"/>
        <v>0</v>
      </c>
      <c r="O226" s="104"/>
    </row>
    <row r="227" spans="1:15" s="16" customFormat="1" ht="23.25" x14ac:dyDescent="0.25">
      <c r="A227" s="440"/>
      <c r="B227" s="380"/>
      <c r="C227" s="441"/>
      <c r="D227" s="166" t="s">
        <v>7</v>
      </c>
      <c r="E227" s="167"/>
      <c r="F227" s="167"/>
      <c r="G227" s="167"/>
      <c r="H227" s="168"/>
      <c r="I227" s="168"/>
      <c r="J227" s="385"/>
      <c r="K227" s="202"/>
      <c r="L227" s="202"/>
      <c r="M227" s="202"/>
      <c r="N227" s="189">
        <f t="shared" si="137"/>
        <v>0</v>
      </c>
      <c r="O227" s="104"/>
    </row>
    <row r="228" spans="1:15" s="16" customFormat="1" ht="22.5" customHeight="1" x14ac:dyDescent="0.25">
      <c r="A228" s="439" t="s">
        <v>20</v>
      </c>
      <c r="B228" s="378" t="s">
        <v>24</v>
      </c>
      <c r="C228" s="381"/>
      <c r="D228" s="165" t="s">
        <v>13</v>
      </c>
      <c r="E228" s="36">
        <f t="shared" ref="E228:I228" si="138">SUM(E229:E231)</f>
        <v>0</v>
      </c>
      <c r="F228" s="36">
        <f t="shared" si="138"/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83"/>
      <c r="K228" s="201">
        <f t="shared" ref="K228:M228" si="139">SUM(K229:K231)</f>
        <v>0</v>
      </c>
      <c r="L228" s="201">
        <f t="shared" si="139"/>
        <v>0</v>
      </c>
      <c r="M228" s="201">
        <f t="shared" si="139"/>
        <v>0</v>
      </c>
      <c r="N228" s="41">
        <f>E228+H228+I228+K228+L228+M228</f>
        <v>0</v>
      </c>
      <c r="O228" s="104"/>
    </row>
    <row r="229" spans="1:15" s="16" customFormat="1" ht="23.25" x14ac:dyDescent="0.25">
      <c r="A229" s="436"/>
      <c r="B229" s="379"/>
      <c r="C229" s="382"/>
      <c r="D229" s="166" t="s">
        <v>14</v>
      </c>
      <c r="E229" s="167"/>
      <c r="F229" s="167"/>
      <c r="G229" s="167"/>
      <c r="H229" s="168"/>
      <c r="I229" s="168"/>
      <c r="J229" s="384"/>
      <c r="K229" s="202"/>
      <c r="L229" s="202"/>
      <c r="M229" s="202"/>
      <c r="N229" s="189">
        <f t="shared" ref="N229:N231" si="140">E229+H229+I229+K229+L229+M229</f>
        <v>0</v>
      </c>
      <c r="O229" s="104"/>
    </row>
    <row r="230" spans="1:15" s="16" customFormat="1" ht="23.25" x14ac:dyDescent="0.25">
      <c r="A230" s="436"/>
      <c r="B230" s="379"/>
      <c r="C230" s="382"/>
      <c r="D230" s="166" t="s">
        <v>6</v>
      </c>
      <c r="E230" s="167"/>
      <c r="F230" s="167"/>
      <c r="G230" s="167"/>
      <c r="H230" s="168"/>
      <c r="I230" s="168"/>
      <c r="J230" s="384"/>
      <c r="K230" s="202"/>
      <c r="L230" s="202"/>
      <c r="M230" s="202"/>
      <c r="N230" s="189">
        <f t="shared" si="140"/>
        <v>0</v>
      </c>
      <c r="O230" s="104"/>
    </row>
    <row r="231" spans="1:15" s="16" customFormat="1" ht="23.25" x14ac:dyDescent="0.25">
      <c r="A231" s="436"/>
      <c r="B231" s="380"/>
      <c r="C231" s="382"/>
      <c r="D231" s="166" t="s">
        <v>7</v>
      </c>
      <c r="E231" s="167"/>
      <c r="F231" s="167"/>
      <c r="G231" s="167"/>
      <c r="H231" s="168"/>
      <c r="I231" s="168"/>
      <c r="J231" s="385"/>
      <c r="K231" s="202"/>
      <c r="L231" s="202"/>
      <c r="M231" s="202"/>
      <c r="N231" s="189">
        <f t="shared" si="140"/>
        <v>0</v>
      </c>
      <c r="O231" s="104"/>
    </row>
    <row r="232" spans="1:15" s="16" customFormat="1" ht="39.75" thickBot="1" x14ac:dyDescent="0.3">
      <c r="A232" s="42" t="s">
        <v>19</v>
      </c>
      <c r="B232" s="43" t="s">
        <v>21</v>
      </c>
      <c r="C232" s="44"/>
      <c r="D232" s="45"/>
      <c r="E232" s="169"/>
      <c r="F232" s="169"/>
      <c r="G232" s="169"/>
      <c r="H232" s="169"/>
      <c r="I232" s="169"/>
      <c r="J232" s="170"/>
      <c r="K232" s="203"/>
      <c r="L232" s="203"/>
      <c r="M232" s="171"/>
      <c r="N232" s="172"/>
      <c r="O232" s="104"/>
    </row>
    <row r="233" spans="1:15" s="16" customFormat="1" ht="21" customHeight="1" thickBot="1" x14ac:dyDescent="0.3">
      <c r="A233" s="386" t="s">
        <v>23</v>
      </c>
      <c r="B233" s="387"/>
      <c r="C233" s="387"/>
      <c r="D233" s="387"/>
      <c r="E233" s="387"/>
      <c r="F233" s="387"/>
      <c r="G233" s="387"/>
      <c r="H233" s="387"/>
      <c r="I233" s="387"/>
      <c r="J233" s="387"/>
      <c r="K233" s="387"/>
      <c r="L233" s="387"/>
      <c r="M233" s="387"/>
      <c r="N233" s="388"/>
      <c r="O233" s="104"/>
    </row>
    <row r="234" spans="1:15" s="16" customFormat="1" ht="19.5" x14ac:dyDescent="0.25">
      <c r="A234" s="7"/>
      <c r="B234" s="8" t="s">
        <v>10</v>
      </c>
      <c r="C234" s="435" t="s">
        <v>11</v>
      </c>
      <c r="D234" s="435"/>
      <c r="E234" s="435"/>
      <c r="F234" s="435"/>
      <c r="G234" s="435"/>
      <c r="H234" s="435"/>
      <c r="I234" s="435"/>
      <c r="J234" s="435"/>
      <c r="K234" s="405"/>
      <c r="L234" s="405"/>
      <c r="M234" s="405"/>
      <c r="N234" s="406"/>
      <c r="O234" s="104"/>
    </row>
    <row r="235" spans="1:15" s="16" customFormat="1" ht="22.5" customHeight="1" x14ac:dyDescent="0.25">
      <c r="A235" s="436" t="s">
        <v>12</v>
      </c>
      <c r="B235" s="378" t="s">
        <v>24</v>
      </c>
      <c r="C235" s="432"/>
      <c r="D235" s="165" t="s">
        <v>13</v>
      </c>
      <c r="E235" s="36">
        <f t="shared" ref="E235:I235" si="141">SUM(E236:E238)</f>
        <v>0</v>
      </c>
      <c r="F235" s="36">
        <f t="shared" si="141"/>
        <v>0</v>
      </c>
      <c r="G235" s="36">
        <f t="shared" si="141"/>
        <v>0</v>
      </c>
      <c r="H235" s="36">
        <f t="shared" si="141"/>
        <v>0</v>
      </c>
      <c r="I235" s="36">
        <f t="shared" si="141"/>
        <v>0</v>
      </c>
      <c r="J235" s="383"/>
      <c r="K235" s="201">
        <f t="shared" ref="K235:M235" si="142">SUM(K236:K238)</f>
        <v>0</v>
      </c>
      <c r="L235" s="201">
        <f t="shared" si="142"/>
        <v>0</v>
      </c>
      <c r="M235" s="201">
        <f t="shared" si="142"/>
        <v>0</v>
      </c>
      <c r="N235" s="41">
        <f>E235+H235+I235+K235+L235+M235</f>
        <v>0</v>
      </c>
      <c r="O235" s="104"/>
    </row>
    <row r="236" spans="1:15" s="16" customFormat="1" ht="23.25" x14ac:dyDescent="0.25">
      <c r="A236" s="436"/>
      <c r="B236" s="379"/>
      <c r="C236" s="433"/>
      <c r="D236" s="166" t="s">
        <v>14</v>
      </c>
      <c r="E236" s="167"/>
      <c r="F236" s="167"/>
      <c r="G236" s="167"/>
      <c r="H236" s="168"/>
      <c r="I236" s="168"/>
      <c r="J236" s="384"/>
      <c r="K236" s="202"/>
      <c r="L236" s="202"/>
      <c r="M236" s="202"/>
      <c r="N236" s="189">
        <f t="shared" ref="N236:N238" si="143">E236+H236+I236+K236+L236+M236</f>
        <v>0</v>
      </c>
      <c r="O236" s="104"/>
    </row>
    <row r="237" spans="1:15" s="16" customFormat="1" ht="23.25" x14ac:dyDescent="0.25">
      <c r="A237" s="436"/>
      <c r="B237" s="379"/>
      <c r="C237" s="433"/>
      <c r="D237" s="166" t="s">
        <v>6</v>
      </c>
      <c r="E237" s="167"/>
      <c r="F237" s="167"/>
      <c r="G237" s="167"/>
      <c r="H237" s="168"/>
      <c r="I237" s="168"/>
      <c r="J237" s="384"/>
      <c r="K237" s="202"/>
      <c r="L237" s="202"/>
      <c r="M237" s="202"/>
      <c r="N237" s="189">
        <f t="shared" si="143"/>
        <v>0</v>
      </c>
      <c r="O237" s="104"/>
    </row>
    <row r="238" spans="1:15" s="16" customFormat="1" ht="23.25" x14ac:dyDescent="0.25">
      <c r="A238" s="436"/>
      <c r="B238" s="379"/>
      <c r="C238" s="433"/>
      <c r="D238" s="166" t="s">
        <v>7</v>
      </c>
      <c r="E238" s="167"/>
      <c r="F238" s="167"/>
      <c r="G238" s="167"/>
      <c r="H238" s="168"/>
      <c r="I238" s="168"/>
      <c r="J238" s="385"/>
      <c r="K238" s="202"/>
      <c r="L238" s="202"/>
      <c r="M238" s="202"/>
      <c r="N238" s="189">
        <f t="shared" si="143"/>
        <v>0</v>
      </c>
      <c r="O238" s="104"/>
    </row>
    <row r="239" spans="1:15" s="16" customFormat="1" ht="40.5" x14ac:dyDescent="0.25">
      <c r="A239" s="452" t="str">
        <f>E221</f>
        <v>VIII</v>
      </c>
      <c r="B239" s="35" t="s">
        <v>42</v>
      </c>
      <c r="C239" s="454"/>
      <c r="D239" s="20" t="s">
        <v>5</v>
      </c>
      <c r="E239" s="173">
        <f>E240+E241+E242</f>
        <v>0</v>
      </c>
      <c r="F239" s="173">
        <f t="shared" ref="F239:I239" si="144">F240+F241+F242</f>
        <v>0</v>
      </c>
      <c r="G239" s="173">
        <f t="shared" si="144"/>
        <v>0</v>
      </c>
      <c r="H239" s="173">
        <f t="shared" si="144"/>
        <v>0</v>
      </c>
      <c r="I239" s="173">
        <f t="shared" si="144"/>
        <v>0</v>
      </c>
      <c r="J239" s="407"/>
      <c r="K239" s="199">
        <f t="shared" ref="K239:N239" si="145">K240+K241+K242</f>
        <v>0</v>
      </c>
      <c r="L239" s="199">
        <f t="shared" si="145"/>
        <v>0</v>
      </c>
      <c r="M239" s="199">
        <f t="shared" si="145"/>
        <v>0</v>
      </c>
      <c r="N239" s="174">
        <f t="shared" si="145"/>
        <v>0</v>
      </c>
      <c r="O239" s="104"/>
    </row>
    <row r="240" spans="1:15" s="16" customFormat="1" ht="20.25" customHeight="1" x14ac:dyDescent="0.25">
      <c r="A240" s="452"/>
      <c r="B240" s="410" t="str">
        <f>F221</f>
        <v>НАУКА</v>
      </c>
      <c r="C240" s="454"/>
      <c r="D240" s="21" t="s">
        <v>14</v>
      </c>
      <c r="E240" s="175"/>
      <c r="F240" s="175"/>
      <c r="G240" s="175"/>
      <c r="H240" s="175"/>
      <c r="I240" s="175"/>
      <c r="J240" s="408"/>
      <c r="K240" s="200"/>
      <c r="L240" s="200"/>
      <c r="M240" s="200"/>
      <c r="N240" s="245">
        <f t="shared" ref="N240:N242" si="146">E240+H240+I240+K240+L240+M240</f>
        <v>0</v>
      </c>
      <c r="O240" s="104"/>
    </row>
    <row r="241" spans="1:15" s="16" customFormat="1" ht="20.25" customHeight="1" x14ac:dyDescent="0.25">
      <c r="A241" s="452"/>
      <c r="B241" s="411"/>
      <c r="C241" s="454"/>
      <c r="D241" s="21" t="s">
        <v>6</v>
      </c>
      <c r="E241" s="175"/>
      <c r="F241" s="175"/>
      <c r="G241" s="175"/>
      <c r="H241" s="175"/>
      <c r="I241" s="175"/>
      <c r="J241" s="408"/>
      <c r="K241" s="200"/>
      <c r="L241" s="200"/>
      <c r="M241" s="200"/>
      <c r="N241" s="245">
        <f t="shared" si="146"/>
        <v>0</v>
      </c>
      <c r="O241" s="104"/>
    </row>
    <row r="242" spans="1:15" s="16" customFormat="1" ht="21" customHeight="1" thickBot="1" x14ac:dyDescent="0.3">
      <c r="A242" s="453"/>
      <c r="B242" s="412"/>
      <c r="C242" s="455"/>
      <c r="D242" s="278" t="s">
        <v>7</v>
      </c>
      <c r="E242" s="279"/>
      <c r="F242" s="279"/>
      <c r="G242" s="279"/>
      <c r="H242" s="279"/>
      <c r="I242" s="279"/>
      <c r="J242" s="409"/>
      <c r="K242" s="200"/>
      <c r="L242" s="200"/>
      <c r="M242" s="200"/>
      <c r="N242" s="280">
        <f t="shared" si="146"/>
        <v>0</v>
      </c>
      <c r="O242" s="104"/>
    </row>
    <row r="243" spans="1:15" s="16" customFormat="1" ht="31.5" customHeight="1" thickBot="1" x14ac:dyDescent="0.3">
      <c r="A243" s="31"/>
      <c r="B243" s="32"/>
      <c r="C243" s="32"/>
      <c r="D243" s="32"/>
      <c r="E243" s="52" t="s">
        <v>60</v>
      </c>
      <c r="F243" s="51" t="s">
        <v>59</v>
      </c>
      <c r="G243" s="53"/>
      <c r="H243" s="32"/>
      <c r="I243" s="32"/>
      <c r="J243" s="32"/>
      <c r="K243" s="198"/>
      <c r="L243" s="32"/>
      <c r="M243" s="32"/>
      <c r="N243" s="33"/>
      <c r="O243" s="104"/>
    </row>
    <row r="244" spans="1:15" s="16" customFormat="1" ht="21" thickBot="1" x14ac:dyDescent="0.3">
      <c r="A244" s="456" t="s">
        <v>22</v>
      </c>
      <c r="B244" s="457"/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8"/>
      <c r="O244" s="104"/>
    </row>
    <row r="245" spans="1:15" s="16" customFormat="1" ht="19.5" x14ac:dyDescent="0.25">
      <c r="A245" s="5"/>
      <c r="B245" s="6" t="s">
        <v>10</v>
      </c>
      <c r="C245" s="437" t="s">
        <v>11</v>
      </c>
      <c r="D245" s="438"/>
      <c r="E245" s="438"/>
      <c r="F245" s="438"/>
      <c r="G245" s="438"/>
      <c r="H245" s="438"/>
      <c r="I245" s="438"/>
      <c r="J245" s="438"/>
      <c r="K245" s="405"/>
      <c r="L245" s="405"/>
      <c r="M245" s="405"/>
      <c r="N245" s="406"/>
      <c r="O245" s="104"/>
    </row>
    <row r="246" spans="1:15" s="16" customFormat="1" ht="22.5" x14ac:dyDescent="0.25">
      <c r="A246" s="439" t="s">
        <v>12</v>
      </c>
      <c r="B246" s="378" t="s">
        <v>24</v>
      </c>
      <c r="C246" s="381"/>
      <c r="D246" s="165" t="s">
        <v>13</v>
      </c>
      <c r="E246" s="36">
        <f t="shared" ref="E246:I246" si="147">SUM(E247:E249)</f>
        <v>0</v>
      </c>
      <c r="F246" s="36">
        <f t="shared" si="147"/>
        <v>0</v>
      </c>
      <c r="G246" s="36">
        <f t="shared" si="147"/>
        <v>0</v>
      </c>
      <c r="H246" s="36">
        <f t="shared" si="147"/>
        <v>0</v>
      </c>
      <c r="I246" s="36">
        <f t="shared" si="147"/>
        <v>0</v>
      </c>
      <c r="J246" s="383"/>
      <c r="K246" s="201">
        <f t="shared" ref="K246:M246" si="148">SUM(K247:K249)</f>
        <v>0</v>
      </c>
      <c r="L246" s="201">
        <f t="shared" si="148"/>
        <v>0</v>
      </c>
      <c r="M246" s="201">
        <f t="shared" si="148"/>
        <v>0</v>
      </c>
      <c r="N246" s="41">
        <f>E246+H246+I246+K246+L246+M246</f>
        <v>0</v>
      </c>
      <c r="O246" s="104"/>
    </row>
    <row r="247" spans="1:15" s="16" customFormat="1" ht="23.25" x14ac:dyDescent="0.25">
      <c r="A247" s="436"/>
      <c r="B247" s="379"/>
      <c r="C247" s="382"/>
      <c r="D247" s="166" t="s">
        <v>14</v>
      </c>
      <c r="E247" s="167"/>
      <c r="F247" s="167"/>
      <c r="G247" s="167"/>
      <c r="H247" s="168"/>
      <c r="I247" s="168"/>
      <c r="J247" s="384"/>
      <c r="K247" s="202"/>
      <c r="L247" s="202"/>
      <c r="M247" s="202"/>
      <c r="N247" s="189">
        <f t="shared" ref="N247:N249" si="149">E247+H247+I247+K247+L247+M247</f>
        <v>0</v>
      </c>
      <c r="O247" s="104"/>
    </row>
    <row r="248" spans="1:15" s="16" customFormat="1" ht="23.25" x14ac:dyDescent="0.25">
      <c r="A248" s="436"/>
      <c r="B248" s="379"/>
      <c r="C248" s="382"/>
      <c r="D248" s="166" t="s">
        <v>6</v>
      </c>
      <c r="E248" s="167"/>
      <c r="F248" s="167"/>
      <c r="G248" s="167"/>
      <c r="H248" s="168"/>
      <c r="I248" s="168"/>
      <c r="J248" s="384"/>
      <c r="K248" s="202"/>
      <c r="L248" s="202"/>
      <c r="M248" s="202"/>
      <c r="N248" s="189">
        <f t="shared" si="149"/>
        <v>0</v>
      </c>
      <c r="O248" s="104"/>
    </row>
    <row r="249" spans="1:15" s="16" customFormat="1" ht="23.25" x14ac:dyDescent="0.25">
      <c r="A249" s="440"/>
      <c r="B249" s="380"/>
      <c r="C249" s="441"/>
      <c r="D249" s="166" t="s">
        <v>7</v>
      </c>
      <c r="E249" s="167"/>
      <c r="F249" s="167"/>
      <c r="G249" s="167"/>
      <c r="H249" s="168"/>
      <c r="I249" s="168"/>
      <c r="J249" s="385"/>
      <c r="K249" s="202"/>
      <c r="L249" s="202"/>
      <c r="M249" s="202"/>
      <c r="N249" s="189">
        <f t="shared" si="149"/>
        <v>0</v>
      </c>
      <c r="O249" s="104"/>
    </row>
    <row r="250" spans="1:15" s="16" customFormat="1" ht="19.5" x14ac:dyDescent="0.25">
      <c r="A250" s="5"/>
      <c r="B250" s="6" t="s">
        <v>10</v>
      </c>
      <c r="C250" s="437" t="s">
        <v>11</v>
      </c>
      <c r="D250" s="438"/>
      <c r="E250" s="438"/>
      <c r="F250" s="438"/>
      <c r="G250" s="438"/>
      <c r="H250" s="438"/>
      <c r="I250" s="438"/>
      <c r="J250" s="438"/>
      <c r="K250" s="405"/>
      <c r="L250" s="405"/>
      <c r="M250" s="405"/>
      <c r="N250" s="406"/>
      <c r="O250" s="104"/>
    </row>
    <row r="251" spans="1:15" s="16" customFormat="1" ht="22.5" x14ac:dyDescent="0.25">
      <c r="A251" s="439" t="s">
        <v>20</v>
      </c>
      <c r="B251" s="378" t="s">
        <v>24</v>
      </c>
      <c r="C251" s="381"/>
      <c r="D251" s="165" t="s">
        <v>13</v>
      </c>
      <c r="E251" s="36">
        <f t="shared" ref="E251:I251" si="150">SUM(E252:E254)</f>
        <v>0</v>
      </c>
      <c r="F251" s="36">
        <f t="shared" si="150"/>
        <v>0</v>
      </c>
      <c r="G251" s="36">
        <f t="shared" si="150"/>
        <v>0</v>
      </c>
      <c r="H251" s="36">
        <f t="shared" si="150"/>
        <v>0</v>
      </c>
      <c r="I251" s="36">
        <f t="shared" si="150"/>
        <v>0</v>
      </c>
      <c r="J251" s="383"/>
      <c r="K251" s="201">
        <f t="shared" ref="K251:M251" si="151">SUM(K252:K254)</f>
        <v>0</v>
      </c>
      <c r="L251" s="201">
        <f t="shared" si="151"/>
        <v>0</v>
      </c>
      <c r="M251" s="201">
        <f t="shared" si="151"/>
        <v>0</v>
      </c>
      <c r="N251" s="41">
        <f>E251+H251+I251+K251+L251+M251</f>
        <v>0</v>
      </c>
      <c r="O251" s="104"/>
    </row>
    <row r="252" spans="1:15" s="16" customFormat="1" ht="23.25" x14ac:dyDescent="0.25">
      <c r="A252" s="436"/>
      <c r="B252" s="379"/>
      <c r="C252" s="382"/>
      <c r="D252" s="166" t="s">
        <v>14</v>
      </c>
      <c r="E252" s="167"/>
      <c r="F252" s="167"/>
      <c r="G252" s="167"/>
      <c r="H252" s="168"/>
      <c r="I252" s="168"/>
      <c r="J252" s="384"/>
      <c r="K252" s="202"/>
      <c r="L252" s="202"/>
      <c r="M252" s="202"/>
      <c r="N252" s="189">
        <f t="shared" ref="N252:N254" si="152">E252+H252+I252+K252+L252+M252</f>
        <v>0</v>
      </c>
      <c r="O252" s="104"/>
    </row>
    <row r="253" spans="1:15" s="16" customFormat="1" ht="23.25" x14ac:dyDescent="0.25">
      <c r="A253" s="436"/>
      <c r="B253" s="379"/>
      <c r="C253" s="382"/>
      <c r="D253" s="166" t="s">
        <v>6</v>
      </c>
      <c r="E253" s="167"/>
      <c r="F253" s="167"/>
      <c r="G253" s="167"/>
      <c r="H253" s="168"/>
      <c r="I253" s="168"/>
      <c r="J253" s="384"/>
      <c r="K253" s="202"/>
      <c r="L253" s="202"/>
      <c r="M253" s="202"/>
      <c r="N253" s="189">
        <f t="shared" si="152"/>
        <v>0</v>
      </c>
      <c r="O253" s="104"/>
    </row>
    <row r="254" spans="1:15" s="16" customFormat="1" ht="23.25" x14ac:dyDescent="0.25">
      <c r="A254" s="436"/>
      <c r="B254" s="380"/>
      <c r="C254" s="382"/>
      <c r="D254" s="166" t="s">
        <v>7</v>
      </c>
      <c r="E254" s="167"/>
      <c r="F254" s="167"/>
      <c r="G254" s="167"/>
      <c r="H254" s="168"/>
      <c r="I254" s="168"/>
      <c r="J254" s="385"/>
      <c r="K254" s="202"/>
      <c r="L254" s="202"/>
      <c r="M254" s="202"/>
      <c r="N254" s="189">
        <f t="shared" si="152"/>
        <v>0</v>
      </c>
      <c r="O254" s="104"/>
    </row>
    <row r="255" spans="1:15" s="16" customFormat="1" ht="39.75" thickBot="1" x14ac:dyDescent="0.3">
      <c r="A255" s="42" t="s">
        <v>19</v>
      </c>
      <c r="B255" s="43" t="s">
        <v>21</v>
      </c>
      <c r="C255" s="44"/>
      <c r="D255" s="45"/>
      <c r="E255" s="169"/>
      <c r="F255" s="169"/>
      <c r="G255" s="169"/>
      <c r="H255" s="169"/>
      <c r="I255" s="169"/>
      <c r="J255" s="170"/>
      <c r="K255" s="203"/>
      <c r="L255" s="203"/>
      <c r="M255" s="171"/>
      <c r="N255" s="172"/>
      <c r="O255" s="104"/>
    </row>
    <row r="256" spans="1:15" s="16" customFormat="1" ht="21" thickBot="1" x14ac:dyDescent="0.3">
      <c r="A256" s="386" t="s">
        <v>23</v>
      </c>
      <c r="B256" s="387"/>
      <c r="C256" s="387"/>
      <c r="D256" s="387"/>
      <c r="E256" s="387"/>
      <c r="F256" s="387"/>
      <c r="G256" s="387"/>
      <c r="H256" s="387"/>
      <c r="I256" s="387"/>
      <c r="J256" s="387"/>
      <c r="K256" s="387"/>
      <c r="L256" s="387"/>
      <c r="M256" s="387"/>
      <c r="N256" s="388"/>
      <c r="O256" s="104"/>
    </row>
    <row r="257" spans="1:15" s="16" customFormat="1" ht="19.5" x14ac:dyDescent="0.25">
      <c r="A257" s="7"/>
      <c r="B257" s="8" t="s">
        <v>10</v>
      </c>
      <c r="C257" s="435" t="s">
        <v>11</v>
      </c>
      <c r="D257" s="435"/>
      <c r="E257" s="435"/>
      <c r="F257" s="435"/>
      <c r="G257" s="435"/>
      <c r="H257" s="435"/>
      <c r="I257" s="435"/>
      <c r="J257" s="435"/>
      <c r="K257" s="405"/>
      <c r="L257" s="405"/>
      <c r="M257" s="405"/>
      <c r="N257" s="406"/>
      <c r="O257" s="104"/>
    </row>
    <row r="258" spans="1:15" s="16" customFormat="1" ht="22.5" x14ac:dyDescent="0.25">
      <c r="A258" s="436" t="s">
        <v>12</v>
      </c>
      <c r="B258" s="378" t="s">
        <v>24</v>
      </c>
      <c r="C258" s="432"/>
      <c r="D258" s="165" t="s">
        <v>13</v>
      </c>
      <c r="E258" s="36">
        <f t="shared" ref="E258:I258" si="153">SUM(E259:E261)</f>
        <v>0</v>
      </c>
      <c r="F258" s="36">
        <f t="shared" si="153"/>
        <v>0</v>
      </c>
      <c r="G258" s="36">
        <f t="shared" si="153"/>
        <v>0</v>
      </c>
      <c r="H258" s="36">
        <f t="shared" si="153"/>
        <v>0</v>
      </c>
      <c r="I258" s="36">
        <f t="shared" si="153"/>
        <v>0</v>
      </c>
      <c r="J258" s="383"/>
      <c r="K258" s="201">
        <f t="shared" ref="K258:M258" si="154">SUM(K259:K261)</f>
        <v>0</v>
      </c>
      <c r="L258" s="201">
        <f t="shared" si="154"/>
        <v>0</v>
      </c>
      <c r="M258" s="201">
        <f t="shared" si="154"/>
        <v>0</v>
      </c>
      <c r="N258" s="41">
        <f>E258+H258+I258+K258+L258+M258</f>
        <v>0</v>
      </c>
      <c r="O258" s="104"/>
    </row>
    <row r="259" spans="1:15" s="16" customFormat="1" ht="23.25" x14ac:dyDescent="0.25">
      <c r="A259" s="436"/>
      <c r="B259" s="379"/>
      <c r="C259" s="433"/>
      <c r="D259" s="166" t="s">
        <v>14</v>
      </c>
      <c r="E259" s="167"/>
      <c r="F259" s="167"/>
      <c r="G259" s="167"/>
      <c r="H259" s="168"/>
      <c r="I259" s="168"/>
      <c r="J259" s="384"/>
      <c r="K259" s="202"/>
      <c r="L259" s="202"/>
      <c r="M259" s="202"/>
      <c r="N259" s="189">
        <f t="shared" ref="N259:N261" si="155">E259+H259+I259+K259+L259+M259</f>
        <v>0</v>
      </c>
      <c r="O259" s="104"/>
    </row>
    <row r="260" spans="1:15" s="16" customFormat="1" ht="23.25" x14ac:dyDescent="0.25">
      <c r="A260" s="436"/>
      <c r="B260" s="379"/>
      <c r="C260" s="433"/>
      <c r="D260" s="166" t="s">
        <v>6</v>
      </c>
      <c r="E260" s="167"/>
      <c r="F260" s="167"/>
      <c r="G260" s="167"/>
      <c r="H260" s="168"/>
      <c r="I260" s="168"/>
      <c r="J260" s="384"/>
      <c r="K260" s="202"/>
      <c r="L260" s="202"/>
      <c r="M260" s="202"/>
      <c r="N260" s="189">
        <f t="shared" si="155"/>
        <v>0</v>
      </c>
      <c r="O260" s="104"/>
    </row>
    <row r="261" spans="1:15" s="16" customFormat="1" ht="23.25" x14ac:dyDescent="0.25">
      <c r="A261" s="436"/>
      <c r="B261" s="379"/>
      <c r="C261" s="433"/>
      <c r="D261" s="166" t="s">
        <v>7</v>
      </c>
      <c r="E261" s="167"/>
      <c r="F261" s="167"/>
      <c r="G261" s="167"/>
      <c r="H261" s="168"/>
      <c r="I261" s="168"/>
      <c r="J261" s="385"/>
      <c r="K261" s="202"/>
      <c r="L261" s="202"/>
      <c r="M261" s="202"/>
      <c r="N261" s="189">
        <f t="shared" si="155"/>
        <v>0</v>
      </c>
      <c r="O261" s="104"/>
    </row>
    <row r="262" spans="1:15" s="16" customFormat="1" ht="40.5" x14ac:dyDescent="0.25">
      <c r="A262" s="452" t="str">
        <f>E243</f>
        <v>IX</v>
      </c>
      <c r="B262" s="35" t="s">
        <v>42</v>
      </c>
      <c r="C262" s="454"/>
      <c r="D262" s="20" t="s">
        <v>5</v>
      </c>
      <c r="E262" s="173">
        <f>E263+E264+E265</f>
        <v>0</v>
      </c>
      <c r="F262" s="173">
        <f t="shared" ref="F262:I262" si="156">F263+F264+F265</f>
        <v>0</v>
      </c>
      <c r="G262" s="173">
        <f t="shared" si="156"/>
        <v>0</v>
      </c>
      <c r="H262" s="173">
        <f t="shared" si="156"/>
        <v>0</v>
      </c>
      <c r="I262" s="173">
        <f t="shared" si="156"/>
        <v>0</v>
      </c>
      <c r="J262" s="407"/>
      <c r="K262" s="199">
        <f t="shared" ref="K262:N262" si="157">K263+K264+K265</f>
        <v>0</v>
      </c>
      <c r="L262" s="199">
        <f t="shared" si="157"/>
        <v>0</v>
      </c>
      <c r="M262" s="199">
        <f t="shared" si="157"/>
        <v>0</v>
      </c>
      <c r="N262" s="174">
        <f t="shared" si="157"/>
        <v>0</v>
      </c>
      <c r="O262" s="104"/>
    </row>
    <row r="263" spans="1:15" s="16" customFormat="1" x14ac:dyDescent="0.25">
      <c r="A263" s="452"/>
      <c r="B263" s="410" t="str">
        <f>F243</f>
        <v>ЦИФРОВАЯ ЭКОНОМИКА</v>
      </c>
      <c r="C263" s="454"/>
      <c r="D263" s="21" t="s">
        <v>14</v>
      </c>
      <c r="E263" s="175"/>
      <c r="F263" s="175"/>
      <c r="G263" s="175"/>
      <c r="H263" s="175"/>
      <c r="I263" s="175"/>
      <c r="J263" s="408"/>
      <c r="K263" s="200"/>
      <c r="L263" s="200"/>
      <c r="M263" s="200"/>
      <c r="N263" s="245">
        <f t="shared" ref="N263:N265" si="158">E263+H263+I263+K263+L263+M263</f>
        <v>0</v>
      </c>
      <c r="O263" s="104"/>
    </row>
    <row r="264" spans="1:15" s="16" customFormat="1" x14ac:dyDescent="0.25">
      <c r="A264" s="452"/>
      <c r="B264" s="411"/>
      <c r="C264" s="454"/>
      <c r="D264" s="21" t="s">
        <v>6</v>
      </c>
      <c r="E264" s="175"/>
      <c r="F264" s="175"/>
      <c r="G264" s="175"/>
      <c r="H264" s="175"/>
      <c r="I264" s="175"/>
      <c r="J264" s="408"/>
      <c r="K264" s="200"/>
      <c r="L264" s="200"/>
      <c r="M264" s="200"/>
      <c r="N264" s="245">
        <f t="shared" si="158"/>
        <v>0</v>
      </c>
      <c r="O264" s="104"/>
    </row>
    <row r="265" spans="1:15" s="16" customFormat="1" ht="21" thickBot="1" x14ac:dyDescent="0.3">
      <c r="A265" s="453"/>
      <c r="B265" s="412"/>
      <c r="C265" s="455"/>
      <c r="D265" s="278" t="s">
        <v>7</v>
      </c>
      <c r="E265" s="279"/>
      <c r="F265" s="279"/>
      <c r="G265" s="279"/>
      <c r="H265" s="279"/>
      <c r="I265" s="279"/>
      <c r="J265" s="409"/>
      <c r="K265" s="200"/>
      <c r="L265" s="200"/>
      <c r="M265" s="200"/>
      <c r="N265" s="280">
        <f t="shared" si="158"/>
        <v>0</v>
      </c>
      <c r="O265" s="104"/>
    </row>
    <row r="266" spans="1:15" s="16" customFormat="1" ht="37.5" customHeight="1" thickBot="1" x14ac:dyDescent="0.3">
      <c r="A266" s="31"/>
      <c r="B266" s="32"/>
      <c r="C266" s="32"/>
      <c r="D266" s="32"/>
      <c r="E266" s="52" t="s">
        <v>62</v>
      </c>
      <c r="F266" s="51" t="s">
        <v>61</v>
      </c>
      <c r="G266" s="53"/>
      <c r="H266" s="32"/>
      <c r="I266" s="32"/>
      <c r="J266" s="32"/>
      <c r="K266" s="198"/>
      <c r="L266" s="32"/>
      <c r="M266" s="32"/>
      <c r="N266" s="33"/>
      <c r="O266" s="104"/>
    </row>
    <row r="267" spans="1:15" s="16" customFormat="1" ht="21" thickBot="1" x14ac:dyDescent="0.3">
      <c r="A267" s="456" t="s">
        <v>22</v>
      </c>
      <c r="B267" s="457"/>
      <c r="C267" s="457"/>
      <c r="D267" s="457"/>
      <c r="E267" s="457"/>
      <c r="F267" s="457"/>
      <c r="G267" s="457"/>
      <c r="H267" s="457"/>
      <c r="I267" s="457"/>
      <c r="J267" s="457"/>
      <c r="K267" s="457"/>
      <c r="L267" s="457"/>
      <c r="M267" s="457"/>
      <c r="N267" s="458"/>
      <c r="O267" s="104"/>
    </row>
    <row r="268" spans="1:15" s="16" customFormat="1" ht="19.5" x14ac:dyDescent="0.25">
      <c r="A268" s="5"/>
      <c r="B268" s="6" t="s">
        <v>10</v>
      </c>
      <c r="C268" s="437" t="s">
        <v>11</v>
      </c>
      <c r="D268" s="438"/>
      <c r="E268" s="438"/>
      <c r="F268" s="438"/>
      <c r="G268" s="438"/>
      <c r="H268" s="438"/>
      <c r="I268" s="438"/>
      <c r="J268" s="438"/>
      <c r="K268" s="405"/>
      <c r="L268" s="405"/>
      <c r="M268" s="405"/>
      <c r="N268" s="406"/>
      <c r="O268" s="104"/>
    </row>
    <row r="269" spans="1:15" s="16" customFormat="1" ht="22.5" x14ac:dyDescent="0.25">
      <c r="A269" s="439" t="s">
        <v>12</v>
      </c>
      <c r="B269" s="396" t="s">
        <v>126</v>
      </c>
      <c r="C269" s="459"/>
      <c r="D269" s="165" t="s">
        <v>13</v>
      </c>
      <c r="E269" s="341">
        <f t="shared" ref="E269:I269" si="159">SUM(E270:E272)</f>
        <v>73.2</v>
      </c>
      <c r="F269" s="341">
        <f>F271+F272</f>
        <v>68.33</v>
      </c>
      <c r="G269" s="341">
        <f>G271+G272</f>
        <v>54.170147800000002</v>
      </c>
      <c r="H269" s="341">
        <f t="shared" si="159"/>
        <v>0</v>
      </c>
      <c r="I269" s="341">
        <f t="shared" si="159"/>
        <v>0</v>
      </c>
      <c r="J269" s="402" t="s">
        <v>134</v>
      </c>
      <c r="K269" s="201">
        <f t="shared" ref="K269" si="160">SUM(K270:K272)</f>
        <v>0</v>
      </c>
      <c r="L269" s="201">
        <f>SUM(L270:L272)</f>
        <v>0</v>
      </c>
      <c r="M269" s="201">
        <f>SUM(M270:M272)</f>
        <v>26.631</v>
      </c>
      <c r="N269" s="342">
        <f>E269+H269+I269+K269+L269+M269</f>
        <v>99.831000000000003</v>
      </c>
      <c r="O269" s="104"/>
    </row>
    <row r="270" spans="1:15" s="16" customFormat="1" ht="23.25" x14ac:dyDescent="0.25">
      <c r="A270" s="436"/>
      <c r="B270" s="397"/>
      <c r="C270" s="460"/>
      <c r="D270" s="166" t="s">
        <v>14</v>
      </c>
      <c r="E270" s="344"/>
      <c r="F270" s="344"/>
      <c r="G270" s="344"/>
      <c r="H270" s="345"/>
      <c r="I270" s="345"/>
      <c r="J270" s="403"/>
      <c r="K270" s="202"/>
      <c r="L270" s="202"/>
      <c r="M270" s="202">
        <v>16.5</v>
      </c>
      <c r="N270" s="346">
        <f>E270+H270+I270+K270+L270+M270</f>
        <v>16.5</v>
      </c>
      <c r="O270" s="104"/>
    </row>
    <row r="271" spans="1:15" s="16" customFormat="1" ht="23.25" x14ac:dyDescent="0.25">
      <c r="A271" s="436"/>
      <c r="B271" s="397"/>
      <c r="C271" s="460"/>
      <c r="D271" s="166" t="s">
        <v>6</v>
      </c>
      <c r="E271" s="344">
        <v>72.83</v>
      </c>
      <c r="F271" s="344">
        <v>67.989999999999995</v>
      </c>
      <c r="G271" s="344">
        <v>53.881646930000002</v>
      </c>
      <c r="H271" s="345"/>
      <c r="I271" s="345"/>
      <c r="J271" s="403"/>
      <c r="K271" s="202"/>
      <c r="L271" s="202"/>
      <c r="M271" s="202">
        <v>10.050000000000001</v>
      </c>
      <c r="N271" s="346">
        <f>E271+H271+I271+K271+L271+M271</f>
        <v>82.88</v>
      </c>
      <c r="O271" s="104"/>
    </row>
    <row r="272" spans="1:15" s="16" customFormat="1" ht="402.75" customHeight="1" x14ac:dyDescent="0.25">
      <c r="A272" s="440"/>
      <c r="B272" s="398"/>
      <c r="C272" s="461"/>
      <c r="D272" s="166" t="s">
        <v>7</v>
      </c>
      <c r="E272" s="344">
        <v>0.37</v>
      </c>
      <c r="F272" s="344">
        <v>0.34</v>
      </c>
      <c r="G272" s="344">
        <v>0.28850087000000002</v>
      </c>
      <c r="H272" s="345"/>
      <c r="I272" s="345"/>
      <c r="J272" s="404"/>
      <c r="K272" s="202"/>
      <c r="L272" s="202"/>
      <c r="M272" s="202">
        <v>8.1000000000000003E-2</v>
      </c>
      <c r="N272" s="346">
        <f>E272+H272+I272+K272+L272+M272</f>
        <v>0.45100000000000001</v>
      </c>
      <c r="O272" s="104"/>
    </row>
    <row r="273" spans="1:15" s="16" customFormat="1" ht="19.5" x14ac:dyDescent="0.25">
      <c r="A273" s="5"/>
      <c r="B273" s="6" t="s">
        <v>10</v>
      </c>
      <c r="C273" s="437" t="s">
        <v>11</v>
      </c>
      <c r="D273" s="438"/>
      <c r="E273" s="438"/>
      <c r="F273" s="438"/>
      <c r="G273" s="438"/>
      <c r="H273" s="438"/>
      <c r="I273" s="438"/>
      <c r="J273" s="438"/>
      <c r="K273" s="405"/>
      <c r="L273" s="405"/>
      <c r="M273" s="405"/>
      <c r="N273" s="406"/>
      <c r="O273" s="104"/>
    </row>
    <row r="274" spans="1:15" s="16" customFormat="1" ht="22.5" x14ac:dyDescent="0.25">
      <c r="A274" s="439" t="s">
        <v>20</v>
      </c>
      <c r="B274" s="396" t="s">
        <v>114</v>
      </c>
      <c r="C274" s="459"/>
      <c r="D274" s="165" t="s">
        <v>13</v>
      </c>
      <c r="E274" s="341">
        <f t="shared" ref="E274:I274" si="161">SUM(E275:E277)</f>
        <v>60.55</v>
      </c>
      <c r="F274" s="341">
        <f>F276+F277</f>
        <v>56.39</v>
      </c>
      <c r="G274" s="341">
        <f>G276+G277</f>
        <v>40.956032140000005</v>
      </c>
      <c r="H274" s="341">
        <f t="shared" si="161"/>
        <v>0</v>
      </c>
      <c r="I274" s="341">
        <f t="shared" si="161"/>
        <v>0</v>
      </c>
      <c r="J274" s="402" t="s">
        <v>135</v>
      </c>
      <c r="K274" s="201">
        <f t="shared" ref="K274:M274" si="162">SUM(K275:K277)</f>
        <v>0</v>
      </c>
      <c r="L274" s="201">
        <f t="shared" si="162"/>
        <v>0</v>
      </c>
      <c r="M274" s="201">
        <f t="shared" si="162"/>
        <v>23.321559000000001</v>
      </c>
      <c r="N274" s="342">
        <f>E274+H274+I274+K274+L274+M274</f>
        <v>83.871558999999991</v>
      </c>
      <c r="O274" s="104"/>
    </row>
    <row r="275" spans="1:15" s="16" customFormat="1" ht="23.25" x14ac:dyDescent="0.25">
      <c r="A275" s="436"/>
      <c r="B275" s="397"/>
      <c r="C275" s="460"/>
      <c r="D275" s="166" t="s">
        <v>14</v>
      </c>
      <c r="E275" s="344"/>
      <c r="F275" s="344"/>
      <c r="G275" s="344"/>
      <c r="H275" s="345"/>
      <c r="I275" s="345"/>
      <c r="J275" s="403"/>
      <c r="K275" s="202"/>
      <c r="L275" s="202"/>
      <c r="M275" s="202">
        <v>14.436999999999999</v>
      </c>
      <c r="N275" s="346">
        <f t="shared" ref="N275:N277" si="163">E275+H275+I275+K275+L275+M275</f>
        <v>14.436999999999999</v>
      </c>
      <c r="O275" s="104"/>
    </row>
    <row r="276" spans="1:15" s="16" customFormat="1" ht="23.25" x14ac:dyDescent="0.25">
      <c r="A276" s="436"/>
      <c r="B276" s="397"/>
      <c r="C276" s="460"/>
      <c r="D276" s="166" t="s">
        <v>6</v>
      </c>
      <c r="E276" s="344">
        <v>60.25</v>
      </c>
      <c r="F276" s="344">
        <v>56.11</v>
      </c>
      <c r="G276" s="344">
        <v>40.731434640000003</v>
      </c>
      <c r="H276" s="345"/>
      <c r="I276" s="345"/>
      <c r="J276" s="403"/>
      <c r="K276" s="202"/>
      <c r="L276" s="202"/>
      <c r="M276" s="202">
        <v>8.8134829999999997</v>
      </c>
      <c r="N276" s="346">
        <f t="shared" si="163"/>
        <v>69.063483000000005</v>
      </c>
      <c r="O276" s="104"/>
    </row>
    <row r="277" spans="1:15" s="16" customFormat="1" ht="404.25" customHeight="1" x14ac:dyDescent="0.25">
      <c r="A277" s="436"/>
      <c r="B277" s="398"/>
      <c r="C277" s="460"/>
      <c r="D277" s="166" t="s">
        <v>7</v>
      </c>
      <c r="E277" s="344">
        <v>0.3</v>
      </c>
      <c r="F277" s="344">
        <v>0.28000000000000003</v>
      </c>
      <c r="G277" s="344">
        <v>0.22459750000000001</v>
      </c>
      <c r="H277" s="345"/>
      <c r="I277" s="345"/>
      <c r="J277" s="404"/>
      <c r="K277" s="202"/>
      <c r="L277" s="202"/>
      <c r="M277" s="202">
        <v>7.1076E-2</v>
      </c>
      <c r="N277" s="346">
        <f t="shared" si="163"/>
        <v>0.37107599999999996</v>
      </c>
      <c r="O277" s="104"/>
    </row>
    <row r="278" spans="1:15" s="16" customFormat="1" ht="39.75" thickBot="1" x14ac:dyDescent="0.3">
      <c r="A278" s="42" t="s">
        <v>19</v>
      </c>
      <c r="B278" s="43" t="s">
        <v>21</v>
      </c>
      <c r="C278" s="44"/>
      <c r="D278" s="45"/>
      <c r="E278" s="169"/>
      <c r="F278" s="169"/>
      <c r="G278" s="169"/>
      <c r="H278" s="169"/>
      <c r="I278" s="169"/>
      <c r="J278" s="170"/>
      <c r="K278" s="203"/>
      <c r="L278" s="203"/>
      <c r="M278" s="171"/>
      <c r="N278" s="172"/>
      <c r="O278" s="104"/>
    </row>
    <row r="279" spans="1:15" s="16" customFormat="1" ht="21" thickBot="1" x14ac:dyDescent="0.3">
      <c r="A279" s="386" t="s">
        <v>23</v>
      </c>
      <c r="B279" s="387"/>
      <c r="C279" s="387"/>
      <c r="D279" s="387"/>
      <c r="E279" s="387"/>
      <c r="F279" s="387"/>
      <c r="G279" s="387"/>
      <c r="H279" s="387"/>
      <c r="I279" s="387"/>
      <c r="J279" s="387"/>
      <c r="K279" s="387"/>
      <c r="L279" s="387"/>
      <c r="M279" s="387"/>
      <c r="N279" s="388"/>
      <c r="O279" s="104"/>
    </row>
    <row r="280" spans="1:15" s="16" customFormat="1" ht="19.5" x14ac:dyDescent="0.25">
      <c r="A280" s="7"/>
      <c r="B280" s="8" t="s">
        <v>10</v>
      </c>
      <c r="C280" s="435" t="s">
        <v>11</v>
      </c>
      <c r="D280" s="435"/>
      <c r="E280" s="435"/>
      <c r="F280" s="435"/>
      <c r="G280" s="435"/>
      <c r="H280" s="435"/>
      <c r="I280" s="435"/>
      <c r="J280" s="435"/>
      <c r="K280" s="405"/>
      <c r="L280" s="405"/>
      <c r="M280" s="405"/>
      <c r="N280" s="406"/>
      <c r="O280" s="104"/>
    </row>
    <row r="281" spans="1:15" s="16" customFormat="1" ht="22.5" x14ac:dyDescent="0.25">
      <c r="A281" s="436" t="s">
        <v>12</v>
      </c>
      <c r="B281" s="378" t="s">
        <v>24</v>
      </c>
      <c r="C281" s="432"/>
      <c r="D281" s="165" t="s">
        <v>13</v>
      </c>
      <c r="E281" s="36">
        <f t="shared" ref="E281:I281" si="164">SUM(E282:E284)</f>
        <v>0</v>
      </c>
      <c r="F281" s="36">
        <f t="shared" si="164"/>
        <v>0</v>
      </c>
      <c r="G281" s="36">
        <f t="shared" si="164"/>
        <v>0</v>
      </c>
      <c r="H281" s="36">
        <f t="shared" si="164"/>
        <v>0</v>
      </c>
      <c r="I281" s="36">
        <f t="shared" si="164"/>
        <v>0</v>
      </c>
      <c r="J281" s="383"/>
      <c r="K281" s="201">
        <f t="shared" ref="K281:M281" si="165">SUM(K282:K284)</f>
        <v>0</v>
      </c>
      <c r="L281" s="201">
        <f t="shared" si="165"/>
        <v>0</v>
      </c>
      <c r="M281" s="201">
        <f t="shared" si="165"/>
        <v>0</v>
      </c>
      <c r="N281" s="41">
        <f>E281+H281+I281+K281+L281+M281</f>
        <v>0</v>
      </c>
      <c r="O281" s="104"/>
    </row>
    <row r="282" spans="1:15" s="16" customFormat="1" ht="23.25" x14ac:dyDescent="0.25">
      <c r="A282" s="436"/>
      <c r="B282" s="379"/>
      <c r="C282" s="433"/>
      <c r="D282" s="166" t="s">
        <v>14</v>
      </c>
      <c r="E282" s="167"/>
      <c r="F282" s="167"/>
      <c r="G282" s="167"/>
      <c r="H282" s="168"/>
      <c r="I282" s="168"/>
      <c r="J282" s="384"/>
      <c r="K282" s="202"/>
      <c r="L282" s="202"/>
      <c r="M282" s="202"/>
      <c r="N282" s="189">
        <f t="shared" ref="N282:N284" si="166">E282+H282+I282+K282+L282+M282</f>
        <v>0</v>
      </c>
      <c r="O282" s="104"/>
    </row>
    <row r="283" spans="1:15" s="16" customFormat="1" ht="23.25" x14ac:dyDescent="0.25">
      <c r="A283" s="436"/>
      <c r="B283" s="379"/>
      <c r="C283" s="433"/>
      <c r="D283" s="166" t="s">
        <v>6</v>
      </c>
      <c r="E283" s="167"/>
      <c r="F283" s="167"/>
      <c r="G283" s="167"/>
      <c r="H283" s="168"/>
      <c r="I283" s="168"/>
      <c r="J283" s="384"/>
      <c r="K283" s="202"/>
      <c r="L283" s="202"/>
      <c r="M283" s="202"/>
      <c r="N283" s="189">
        <f t="shared" si="166"/>
        <v>0</v>
      </c>
      <c r="O283" s="104"/>
    </row>
    <row r="284" spans="1:15" s="16" customFormat="1" ht="23.25" x14ac:dyDescent="0.25">
      <c r="A284" s="436"/>
      <c r="B284" s="379"/>
      <c r="C284" s="433"/>
      <c r="D284" s="166" t="s">
        <v>7</v>
      </c>
      <c r="E284" s="167"/>
      <c r="F284" s="167"/>
      <c r="G284" s="167"/>
      <c r="H284" s="168"/>
      <c r="I284" s="168"/>
      <c r="J284" s="385"/>
      <c r="K284" s="202"/>
      <c r="L284" s="202"/>
      <c r="M284" s="202"/>
      <c r="N284" s="189">
        <f t="shared" si="166"/>
        <v>0</v>
      </c>
      <c r="O284" s="104"/>
    </row>
    <row r="285" spans="1:15" s="16" customFormat="1" ht="40.5" x14ac:dyDescent="0.25">
      <c r="A285" s="452" t="str">
        <f>E266</f>
        <v>X</v>
      </c>
      <c r="B285" s="35" t="s">
        <v>42</v>
      </c>
      <c r="C285" s="454"/>
      <c r="D285" s="20" t="s">
        <v>5</v>
      </c>
      <c r="E285" s="173">
        <f>E286+E287+E288</f>
        <v>133.74999999999997</v>
      </c>
      <c r="F285" s="173">
        <f t="shared" ref="F285:I285" si="167">F286+F287+F288</f>
        <v>124.72</v>
      </c>
      <c r="G285" s="173">
        <f t="shared" si="167"/>
        <v>95.12617994</v>
      </c>
      <c r="H285" s="173">
        <f t="shared" si="167"/>
        <v>0</v>
      </c>
      <c r="I285" s="173">
        <f t="shared" si="167"/>
        <v>0</v>
      </c>
      <c r="J285" s="407"/>
      <c r="K285" s="199">
        <f t="shared" ref="K285:N285" si="168">K286+K287+K288</f>
        <v>0</v>
      </c>
      <c r="L285" s="199">
        <f t="shared" si="168"/>
        <v>0</v>
      </c>
      <c r="M285" s="199">
        <f t="shared" si="168"/>
        <v>49.952559000000001</v>
      </c>
      <c r="N285" s="174">
        <f t="shared" si="168"/>
        <v>183.70255899999998</v>
      </c>
      <c r="O285" s="104"/>
    </row>
    <row r="286" spans="1:15" s="16" customFormat="1" x14ac:dyDescent="0.25">
      <c r="A286" s="452"/>
      <c r="B286" s="410" t="str">
        <f>F266</f>
        <v>КУЛЬТУРА</v>
      </c>
      <c r="C286" s="454"/>
      <c r="D286" s="21" t="s">
        <v>14</v>
      </c>
      <c r="E286" s="175">
        <f>E282+E275+E270</f>
        <v>0</v>
      </c>
      <c r="F286" s="175">
        <f t="shared" ref="F286:I286" si="169">F282+F275+F270</f>
        <v>0</v>
      </c>
      <c r="G286" s="175">
        <f t="shared" si="169"/>
        <v>0</v>
      </c>
      <c r="H286" s="175">
        <f t="shared" si="169"/>
        <v>0</v>
      </c>
      <c r="I286" s="175">
        <f t="shared" si="169"/>
        <v>0</v>
      </c>
      <c r="J286" s="408"/>
      <c r="K286" s="200">
        <f t="shared" ref="K286" si="170">K282+K275+K270</f>
        <v>0</v>
      </c>
      <c r="L286" s="200">
        <f t="shared" ref="L286:M288" si="171">L282+L275+L270</f>
        <v>0</v>
      </c>
      <c r="M286" s="200">
        <f t="shared" si="171"/>
        <v>30.936999999999998</v>
      </c>
      <c r="N286" s="245">
        <f>E286+H286+I286+K286+L286+M286</f>
        <v>30.936999999999998</v>
      </c>
      <c r="O286" s="104"/>
    </row>
    <row r="287" spans="1:15" s="16" customFormat="1" x14ac:dyDescent="0.25">
      <c r="A287" s="452"/>
      <c r="B287" s="411"/>
      <c r="C287" s="454"/>
      <c r="D287" s="21" t="s">
        <v>6</v>
      </c>
      <c r="E287" s="175">
        <f t="shared" ref="E287:I288" si="172">E283+E276+E271</f>
        <v>133.07999999999998</v>
      </c>
      <c r="F287" s="175">
        <f t="shared" si="172"/>
        <v>124.1</v>
      </c>
      <c r="G287" s="175">
        <f t="shared" si="172"/>
        <v>94.613081570000006</v>
      </c>
      <c r="H287" s="175">
        <f t="shared" si="172"/>
        <v>0</v>
      </c>
      <c r="I287" s="175">
        <f t="shared" si="172"/>
        <v>0</v>
      </c>
      <c r="J287" s="408"/>
      <c r="K287" s="200">
        <f t="shared" ref="K287" si="173">K283+K276+K271</f>
        <v>0</v>
      </c>
      <c r="L287" s="200">
        <f t="shared" si="171"/>
        <v>0</v>
      </c>
      <c r="M287" s="200">
        <f t="shared" si="171"/>
        <v>18.863483000000002</v>
      </c>
      <c r="N287" s="245">
        <f t="shared" ref="N287:N288" si="174">E287+H287+I287+K287+L287+M287</f>
        <v>151.94348299999999</v>
      </c>
      <c r="O287" s="104"/>
    </row>
    <row r="288" spans="1:15" s="16" customFormat="1" ht="21" thickBot="1" x14ac:dyDescent="0.3">
      <c r="A288" s="453"/>
      <c r="B288" s="412"/>
      <c r="C288" s="455"/>
      <c r="D288" s="278" t="s">
        <v>7</v>
      </c>
      <c r="E288" s="175">
        <f t="shared" si="172"/>
        <v>0.66999999999999993</v>
      </c>
      <c r="F288" s="175">
        <f t="shared" si="172"/>
        <v>0.62000000000000011</v>
      </c>
      <c r="G288" s="175">
        <f t="shared" si="172"/>
        <v>0.51309837000000003</v>
      </c>
      <c r="H288" s="175">
        <f t="shared" si="172"/>
        <v>0</v>
      </c>
      <c r="I288" s="175">
        <f t="shared" si="172"/>
        <v>0</v>
      </c>
      <c r="J288" s="409"/>
      <c r="K288" s="200">
        <f t="shared" ref="K288" si="175">K284+K277+K272</f>
        <v>0</v>
      </c>
      <c r="L288" s="200">
        <f t="shared" si="171"/>
        <v>0</v>
      </c>
      <c r="M288" s="200">
        <f t="shared" si="171"/>
        <v>0.15207599999999999</v>
      </c>
      <c r="N288" s="280">
        <f t="shared" si="174"/>
        <v>0.82207599999999992</v>
      </c>
      <c r="O288" s="104"/>
    </row>
    <row r="289" spans="1:15" s="16" customFormat="1" ht="26.25" customHeight="1" thickBot="1" x14ac:dyDescent="0.3">
      <c r="A289" s="31"/>
      <c r="B289" s="32"/>
      <c r="C289" s="32"/>
      <c r="D289" s="32"/>
      <c r="E289" s="52" t="s">
        <v>64</v>
      </c>
      <c r="F289" s="51" t="s">
        <v>63</v>
      </c>
      <c r="G289" s="53"/>
      <c r="H289" s="32"/>
      <c r="I289" s="32"/>
      <c r="J289" s="32"/>
      <c r="K289" s="198"/>
      <c r="L289" s="32"/>
      <c r="M289" s="32"/>
      <c r="N289" s="33"/>
      <c r="O289" s="104"/>
    </row>
    <row r="290" spans="1:15" s="16" customFormat="1" ht="21" thickBot="1" x14ac:dyDescent="0.3">
      <c r="A290" s="456" t="s">
        <v>22</v>
      </c>
      <c r="B290" s="457"/>
      <c r="C290" s="457"/>
      <c r="D290" s="457"/>
      <c r="E290" s="457"/>
      <c r="F290" s="457"/>
      <c r="G290" s="457"/>
      <c r="H290" s="457"/>
      <c r="I290" s="457"/>
      <c r="J290" s="457"/>
      <c r="K290" s="457"/>
      <c r="L290" s="457"/>
      <c r="M290" s="457"/>
      <c r="N290" s="458"/>
      <c r="O290" s="104"/>
    </row>
    <row r="291" spans="1:15" s="16" customFormat="1" ht="19.5" x14ac:dyDescent="0.25">
      <c r="A291" s="5"/>
      <c r="B291" s="6" t="s">
        <v>10</v>
      </c>
      <c r="C291" s="437" t="s">
        <v>11</v>
      </c>
      <c r="D291" s="438"/>
      <c r="E291" s="438"/>
      <c r="F291" s="438"/>
      <c r="G291" s="438"/>
      <c r="H291" s="438"/>
      <c r="I291" s="438"/>
      <c r="J291" s="438"/>
      <c r="K291" s="405"/>
      <c r="L291" s="405"/>
      <c r="M291" s="405"/>
      <c r="N291" s="406"/>
      <c r="O291" s="104"/>
    </row>
    <row r="292" spans="1:15" s="16" customFormat="1" ht="22.5" x14ac:dyDescent="0.25">
      <c r="A292" s="439" t="s">
        <v>12</v>
      </c>
      <c r="B292" s="378" t="s">
        <v>24</v>
      </c>
      <c r="C292" s="381"/>
      <c r="D292" s="165" t="s">
        <v>13</v>
      </c>
      <c r="E292" s="36">
        <f t="shared" ref="E292:I292" si="176">SUM(E293:E295)</f>
        <v>0</v>
      </c>
      <c r="F292" s="36">
        <f t="shared" si="176"/>
        <v>0</v>
      </c>
      <c r="G292" s="36">
        <f t="shared" si="176"/>
        <v>0</v>
      </c>
      <c r="H292" s="36">
        <f t="shared" si="176"/>
        <v>0</v>
      </c>
      <c r="I292" s="36">
        <f t="shared" si="176"/>
        <v>0</v>
      </c>
      <c r="J292" s="383"/>
      <c r="K292" s="201">
        <f t="shared" ref="K292:M292" si="177">SUM(K293:K295)</f>
        <v>0</v>
      </c>
      <c r="L292" s="201">
        <f t="shared" si="177"/>
        <v>0</v>
      </c>
      <c r="M292" s="201">
        <f t="shared" si="177"/>
        <v>0</v>
      </c>
      <c r="N292" s="41">
        <f>E292+H292+I292+K292+L292+M292</f>
        <v>0</v>
      </c>
      <c r="O292" s="104"/>
    </row>
    <row r="293" spans="1:15" s="16" customFormat="1" ht="23.25" x14ac:dyDescent="0.25">
      <c r="A293" s="436"/>
      <c r="B293" s="379"/>
      <c r="C293" s="382"/>
      <c r="D293" s="166" t="s">
        <v>14</v>
      </c>
      <c r="E293" s="167"/>
      <c r="F293" s="167"/>
      <c r="G293" s="167"/>
      <c r="H293" s="168"/>
      <c r="I293" s="168"/>
      <c r="J293" s="384"/>
      <c r="K293" s="202"/>
      <c r="L293" s="202"/>
      <c r="M293" s="202"/>
      <c r="N293" s="189">
        <f t="shared" ref="N293:N295" si="178">E293+H293+I293+K293+L293+M293</f>
        <v>0</v>
      </c>
      <c r="O293" s="104"/>
    </row>
    <row r="294" spans="1:15" s="16" customFormat="1" ht="23.25" x14ac:dyDescent="0.25">
      <c r="A294" s="436"/>
      <c r="B294" s="379"/>
      <c r="C294" s="382"/>
      <c r="D294" s="166" t="s">
        <v>6</v>
      </c>
      <c r="E294" s="167"/>
      <c r="F294" s="167"/>
      <c r="G294" s="167"/>
      <c r="H294" s="168"/>
      <c r="I294" s="168"/>
      <c r="J294" s="384"/>
      <c r="K294" s="202"/>
      <c r="L294" s="202"/>
      <c r="M294" s="202"/>
      <c r="N294" s="189">
        <f t="shared" si="178"/>
        <v>0</v>
      </c>
      <c r="O294" s="104"/>
    </row>
    <row r="295" spans="1:15" s="16" customFormat="1" ht="23.25" x14ac:dyDescent="0.25">
      <c r="A295" s="440"/>
      <c r="B295" s="380"/>
      <c r="C295" s="441"/>
      <c r="D295" s="166" t="s">
        <v>7</v>
      </c>
      <c r="E295" s="167"/>
      <c r="F295" s="167"/>
      <c r="G295" s="167"/>
      <c r="H295" s="168"/>
      <c r="I295" s="168"/>
      <c r="J295" s="385"/>
      <c r="K295" s="202"/>
      <c r="L295" s="202"/>
      <c r="M295" s="202"/>
      <c r="N295" s="189">
        <f t="shared" si="178"/>
        <v>0</v>
      </c>
      <c r="O295" s="104"/>
    </row>
    <row r="296" spans="1:15" s="16" customFormat="1" ht="19.5" x14ac:dyDescent="0.25">
      <c r="A296" s="5"/>
      <c r="B296" s="6" t="s">
        <v>10</v>
      </c>
      <c r="C296" s="437" t="s">
        <v>11</v>
      </c>
      <c r="D296" s="438"/>
      <c r="E296" s="438"/>
      <c r="F296" s="438"/>
      <c r="G296" s="438"/>
      <c r="H296" s="438"/>
      <c r="I296" s="438"/>
      <c r="J296" s="438"/>
      <c r="K296" s="405"/>
      <c r="L296" s="405"/>
      <c r="M296" s="405"/>
      <c r="N296" s="406"/>
      <c r="O296" s="104"/>
    </row>
    <row r="297" spans="1:15" s="16" customFormat="1" ht="22.5" x14ac:dyDescent="0.25">
      <c r="A297" s="439" t="s">
        <v>20</v>
      </c>
      <c r="B297" s="378" t="s">
        <v>24</v>
      </c>
      <c r="C297" s="381"/>
      <c r="D297" s="165" t="s">
        <v>13</v>
      </c>
      <c r="E297" s="36">
        <f t="shared" ref="E297:I297" si="179">SUM(E298:E300)</f>
        <v>0</v>
      </c>
      <c r="F297" s="36">
        <f t="shared" si="179"/>
        <v>0</v>
      </c>
      <c r="G297" s="36">
        <f t="shared" si="179"/>
        <v>0</v>
      </c>
      <c r="H297" s="36">
        <f t="shared" si="179"/>
        <v>0</v>
      </c>
      <c r="I297" s="36">
        <f t="shared" si="179"/>
        <v>0</v>
      </c>
      <c r="J297" s="383"/>
      <c r="K297" s="201">
        <f t="shared" ref="K297:M297" si="180">SUM(K298:K300)</f>
        <v>0</v>
      </c>
      <c r="L297" s="201">
        <f t="shared" si="180"/>
        <v>0</v>
      </c>
      <c r="M297" s="201">
        <f t="shared" si="180"/>
        <v>0</v>
      </c>
      <c r="N297" s="41">
        <f>E297+H297+I297+K297+L297+M297</f>
        <v>0</v>
      </c>
      <c r="O297" s="104"/>
    </row>
    <row r="298" spans="1:15" s="16" customFormat="1" ht="23.25" x14ac:dyDescent="0.25">
      <c r="A298" s="436"/>
      <c r="B298" s="379"/>
      <c r="C298" s="382"/>
      <c r="D298" s="166" t="s">
        <v>14</v>
      </c>
      <c r="E298" s="167"/>
      <c r="F298" s="167"/>
      <c r="G298" s="167"/>
      <c r="H298" s="168"/>
      <c r="I298" s="168"/>
      <c r="J298" s="384"/>
      <c r="K298" s="202"/>
      <c r="L298" s="202"/>
      <c r="M298" s="202"/>
      <c r="N298" s="189">
        <f t="shared" ref="N298:N300" si="181">E298+H298+I298+K298+L298+M298</f>
        <v>0</v>
      </c>
      <c r="O298" s="104"/>
    </row>
    <row r="299" spans="1:15" s="16" customFormat="1" ht="23.25" x14ac:dyDescent="0.25">
      <c r="A299" s="436"/>
      <c r="B299" s="379"/>
      <c r="C299" s="382"/>
      <c r="D299" s="166" t="s">
        <v>6</v>
      </c>
      <c r="E299" s="167"/>
      <c r="F299" s="167"/>
      <c r="G299" s="167"/>
      <c r="H299" s="168"/>
      <c r="I299" s="168"/>
      <c r="J299" s="384"/>
      <c r="K299" s="202"/>
      <c r="L299" s="202"/>
      <c r="M299" s="202"/>
      <c r="N299" s="189">
        <f t="shared" si="181"/>
        <v>0</v>
      </c>
      <c r="O299" s="104"/>
    </row>
    <row r="300" spans="1:15" s="16" customFormat="1" ht="23.25" x14ac:dyDescent="0.25">
      <c r="A300" s="436"/>
      <c r="B300" s="380"/>
      <c r="C300" s="382"/>
      <c r="D300" s="166" t="s">
        <v>7</v>
      </c>
      <c r="E300" s="167"/>
      <c r="F300" s="167"/>
      <c r="G300" s="167"/>
      <c r="H300" s="168"/>
      <c r="I300" s="168"/>
      <c r="J300" s="385"/>
      <c r="K300" s="202"/>
      <c r="L300" s="202"/>
      <c r="M300" s="202"/>
      <c r="N300" s="189">
        <f t="shared" si="181"/>
        <v>0</v>
      </c>
      <c r="O300" s="104"/>
    </row>
    <row r="301" spans="1:15" s="16" customFormat="1" ht="39.75" thickBot="1" x14ac:dyDescent="0.3">
      <c r="A301" s="42" t="s">
        <v>19</v>
      </c>
      <c r="B301" s="43" t="s">
        <v>21</v>
      </c>
      <c r="C301" s="44"/>
      <c r="D301" s="45"/>
      <c r="E301" s="169"/>
      <c r="F301" s="169"/>
      <c r="G301" s="169"/>
      <c r="H301" s="169"/>
      <c r="I301" s="169"/>
      <c r="J301" s="170"/>
      <c r="K301" s="203"/>
      <c r="L301" s="203"/>
      <c r="M301" s="171"/>
      <c r="N301" s="172"/>
      <c r="O301" s="104"/>
    </row>
    <row r="302" spans="1:15" s="16" customFormat="1" ht="21" thickBot="1" x14ac:dyDescent="0.3">
      <c r="A302" s="386" t="s">
        <v>23</v>
      </c>
      <c r="B302" s="387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8"/>
      <c r="O302" s="104"/>
    </row>
    <row r="303" spans="1:15" s="16" customFormat="1" ht="19.5" x14ac:dyDescent="0.25">
      <c r="A303" s="7"/>
      <c r="B303" s="8" t="s">
        <v>10</v>
      </c>
      <c r="C303" s="435" t="s">
        <v>11</v>
      </c>
      <c r="D303" s="435"/>
      <c r="E303" s="435"/>
      <c r="F303" s="435"/>
      <c r="G303" s="435"/>
      <c r="H303" s="435"/>
      <c r="I303" s="435"/>
      <c r="J303" s="435"/>
      <c r="K303" s="405"/>
      <c r="L303" s="405"/>
      <c r="M303" s="405"/>
      <c r="N303" s="406"/>
      <c r="O303" s="104"/>
    </row>
    <row r="304" spans="1:15" s="16" customFormat="1" ht="22.5" x14ac:dyDescent="0.25">
      <c r="A304" s="436" t="s">
        <v>12</v>
      </c>
      <c r="B304" s="378" t="s">
        <v>24</v>
      </c>
      <c r="C304" s="432"/>
      <c r="D304" s="165" t="s">
        <v>13</v>
      </c>
      <c r="E304" s="36">
        <f t="shared" ref="E304:I304" si="182">SUM(E305:E307)</f>
        <v>0</v>
      </c>
      <c r="F304" s="36">
        <f t="shared" si="182"/>
        <v>0</v>
      </c>
      <c r="G304" s="36">
        <f t="shared" si="182"/>
        <v>0</v>
      </c>
      <c r="H304" s="36">
        <f t="shared" si="182"/>
        <v>0</v>
      </c>
      <c r="I304" s="36">
        <f t="shared" si="182"/>
        <v>0</v>
      </c>
      <c r="J304" s="383"/>
      <c r="K304" s="201">
        <f t="shared" ref="K304:M304" si="183">SUM(K305:K307)</f>
        <v>0</v>
      </c>
      <c r="L304" s="201">
        <f t="shared" si="183"/>
        <v>0</v>
      </c>
      <c r="M304" s="201">
        <f t="shared" si="183"/>
        <v>0</v>
      </c>
      <c r="N304" s="41">
        <f>E304+H304+I304+K304+L304+M304</f>
        <v>0</v>
      </c>
      <c r="O304" s="104"/>
    </row>
    <row r="305" spans="1:15" s="16" customFormat="1" ht="23.25" x14ac:dyDescent="0.25">
      <c r="A305" s="436"/>
      <c r="B305" s="379"/>
      <c r="C305" s="433"/>
      <c r="D305" s="166" t="s">
        <v>14</v>
      </c>
      <c r="E305" s="167"/>
      <c r="F305" s="167"/>
      <c r="G305" s="167"/>
      <c r="H305" s="168"/>
      <c r="I305" s="168"/>
      <c r="J305" s="384"/>
      <c r="K305" s="202"/>
      <c r="L305" s="202"/>
      <c r="M305" s="202"/>
      <c r="N305" s="189">
        <f t="shared" ref="N305:N307" si="184">E305+H305+I305+K305+L305+M305</f>
        <v>0</v>
      </c>
      <c r="O305" s="104"/>
    </row>
    <row r="306" spans="1:15" s="16" customFormat="1" ht="23.25" x14ac:dyDescent="0.25">
      <c r="A306" s="436"/>
      <c r="B306" s="379"/>
      <c r="C306" s="433"/>
      <c r="D306" s="166" t="s">
        <v>6</v>
      </c>
      <c r="E306" s="167"/>
      <c r="F306" s="167"/>
      <c r="G306" s="167"/>
      <c r="H306" s="168"/>
      <c r="I306" s="168"/>
      <c r="J306" s="384"/>
      <c r="K306" s="202"/>
      <c r="L306" s="202"/>
      <c r="M306" s="202"/>
      <c r="N306" s="189">
        <f t="shared" si="184"/>
        <v>0</v>
      </c>
      <c r="O306" s="104"/>
    </row>
    <row r="307" spans="1:15" s="16" customFormat="1" ht="23.25" x14ac:dyDescent="0.25">
      <c r="A307" s="436"/>
      <c r="B307" s="379"/>
      <c r="C307" s="433"/>
      <c r="D307" s="166" t="s">
        <v>7</v>
      </c>
      <c r="E307" s="167"/>
      <c r="F307" s="167"/>
      <c r="G307" s="167"/>
      <c r="H307" s="168"/>
      <c r="I307" s="168"/>
      <c r="J307" s="385"/>
      <c r="K307" s="202"/>
      <c r="L307" s="202"/>
      <c r="M307" s="202"/>
      <c r="N307" s="189">
        <f t="shared" si="184"/>
        <v>0</v>
      </c>
      <c r="O307" s="104"/>
    </row>
    <row r="308" spans="1:15" s="16" customFormat="1" ht="40.5" x14ac:dyDescent="0.25">
      <c r="A308" s="452" t="str">
        <f>E289</f>
        <v>XI</v>
      </c>
      <c r="B308" s="35" t="s">
        <v>42</v>
      </c>
      <c r="C308" s="454"/>
      <c r="D308" s="20" t="s">
        <v>5</v>
      </c>
      <c r="E308" s="173">
        <f>E309+E310+E311</f>
        <v>0</v>
      </c>
      <c r="F308" s="173">
        <f t="shared" ref="F308:I308" si="185">F309+F310+F311</f>
        <v>0</v>
      </c>
      <c r="G308" s="173">
        <f t="shared" si="185"/>
        <v>0</v>
      </c>
      <c r="H308" s="173">
        <f t="shared" si="185"/>
        <v>0</v>
      </c>
      <c r="I308" s="173">
        <f t="shared" si="185"/>
        <v>0</v>
      </c>
      <c r="J308" s="407"/>
      <c r="K308" s="199">
        <f t="shared" ref="K308:N308" si="186">K309+K310+K311</f>
        <v>0</v>
      </c>
      <c r="L308" s="199">
        <f t="shared" si="186"/>
        <v>0</v>
      </c>
      <c r="M308" s="199">
        <f t="shared" si="186"/>
        <v>0</v>
      </c>
      <c r="N308" s="174">
        <f t="shared" si="186"/>
        <v>0</v>
      </c>
      <c r="O308" s="104"/>
    </row>
    <row r="309" spans="1:15" s="16" customFormat="1" x14ac:dyDescent="0.25">
      <c r="A309" s="452"/>
      <c r="B309" s="410" t="str">
        <f>F289</f>
        <v>МАЛОЕ И СРЕДНЕЕ ПРЕДПРИНИМАТЕЛЬСТВО</v>
      </c>
      <c r="C309" s="454"/>
      <c r="D309" s="21" t="s">
        <v>14</v>
      </c>
      <c r="E309" s="175"/>
      <c r="F309" s="175"/>
      <c r="G309" s="175"/>
      <c r="H309" s="175"/>
      <c r="I309" s="175"/>
      <c r="J309" s="408"/>
      <c r="K309" s="200"/>
      <c r="L309" s="200"/>
      <c r="M309" s="200"/>
      <c r="N309" s="245">
        <f t="shared" ref="N309:N311" si="187">E309+H309+I309+K309+L309+M309</f>
        <v>0</v>
      </c>
      <c r="O309" s="104"/>
    </row>
    <row r="310" spans="1:15" s="16" customFormat="1" x14ac:dyDescent="0.25">
      <c r="A310" s="452"/>
      <c r="B310" s="411"/>
      <c r="C310" s="454"/>
      <c r="D310" s="21" t="s">
        <v>6</v>
      </c>
      <c r="E310" s="175"/>
      <c r="F310" s="175"/>
      <c r="G310" s="175"/>
      <c r="H310" s="175"/>
      <c r="I310" s="175"/>
      <c r="J310" s="408"/>
      <c r="K310" s="200"/>
      <c r="L310" s="200"/>
      <c r="M310" s="200"/>
      <c r="N310" s="245">
        <f t="shared" si="187"/>
        <v>0</v>
      </c>
      <c r="O310" s="104"/>
    </row>
    <row r="311" spans="1:15" s="16" customFormat="1" ht="21" thickBot="1" x14ac:dyDescent="0.3">
      <c r="A311" s="453"/>
      <c r="B311" s="412"/>
      <c r="C311" s="455"/>
      <c r="D311" s="278" t="s">
        <v>7</v>
      </c>
      <c r="E311" s="279"/>
      <c r="F311" s="279"/>
      <c r="G311" s="279"/>
      <c r="H311" s="279"/>
      <c r="I311" s="279"/>
      <c r="J311" s="409"/>
      <c r="K311" s="200"/>
      <c r="L311" s="200"/>
      <c r="M311" s="200"/>
      <c r="N311" s="280">
        <f t="shared" si="187"/>
        <v>0</v>
      </c>
      <c r="O311" s="104"/>
    </row>
    <row r="312" spans="1:15" s="16" customFormat="1" ht="24.75" customHeight="1" thickBot="1" x14ac:dyDescent="0.3">
      <c r="A312" s="31"/>
      <c r="B312" s="32"/>
      <c r="C312" s="32"/>
      <c r="D312" s="32"/>
      <c r="E312" s="52" t="s">
        <v>66</v>
      </c>
      <c r="F312" s="51" t="s">
        <v>65</v>
      </c>
      <c r="G312" s="53"/>
      <c r="H312" s="32"/>
      <c r="I312" s="32"/>
      <c r="J312" s="32"/>
      <c r="K312" s="198"/>
      <c r="L312" s="32"/>
      <c r="M312" s="32"/>
      <c r="N312" s="33"/>
      <c r="O312" s="104"/>
    </row>
    <row r="313" spans="1:15" s="16" customFormat="1" ht="21" customHeight="1" thickBot="1" x14ac:dyDescent="0.3">
      <c r="A313" s="456" t="s">
        <v>22</v>
      </c>
      <c r="B313" s="457"/>
      <c r="C313" s="457"/>
      <c r="D313" s="457"/>
      <c r="E313" s="457"/>
      <c r="F313" s="457"/>
      <c r="G313" s="457"/>
      <c r="H313" s="457"/>
      <c r="I313" s="457"/>
      <c r="J313" s="457"/>
      <c r="K313" s="457"/>
      <c r="L313" s="457"/>
      <c r="M313" s="457"/>
      <c r="N313" s="458"/>
      <c r="O313" s="104"/>
    </row>
    <row r="314" spans="1:15" s="16" customFormat="1" ht="19.5" x14ac:dyDescent="0.25">
      <c r="A314" s="5"/>
      <c r="B314" s="6" t="s">
        <v>10</v>
      </c>
      <c r="C314" s="437" t="s">
        <v>11</v>
      </c>
      <c r="D314" s="438"/>
      <c r="E314" s="438"/>
      <c r="F314" s="438"/>
      <c r="G314" s="438"/>
      <c r="H314" s="438"/>
      <c r="I314" s="438"/>
      <c r="J314" s="438"/>
      <c r="K314" s="405"/>
      <c r="L314" s="405"/>
      <c r="M314" s="405"/>
      <c r="N314" s="406"/>
      <c r="O314" s="104"/>
    </row>
    <row r="315" spans="1:15" s="16" customFormat="1" ht="22.5" customHeight="1" x14ac:dyDescent="0.25">
      <c r="A315" s="439" t="s">
        <v>12</v>
      </c>
      <c r="B315" s="378" t="s">
        <v>24</v>
      </c>
      <c r="C315" s="381"/>
      <c r="D315" s="165" t="s">
        <v>13</v>
      </c>
      <c r="E315" s="36">
        <f t="shared" ref="E315:I315" si="188">SUM(E316:E318)</f>
        <v>0</v>
      </c>
      <c r="F315" s="36">
        <f t="shared" si="188"/>
        <v>0</v>
      </c>
      <c r="G315" s="36">
        <f t="shared" si="188"/>
        <v>0</v>
      </c>
      <c r="H315" s="36">
        <f t="shared" si="188"/>
        <v>0</v>
      </c>
      <c r="I315" s="36">
        <f t="shared" si="188"/>
        <v>0</v>
      </c>
      <c r="J315" s="383"/>
      <c r="K315" s="201">
        <f t="shared" ref="K315:M315" si="189">SUM(K316:K318)</f>
        <v>0</v>
      </c>
      <c r="L315" s="201">
        <f t="shared" si="189"/>
        <v>0</v>
      </c>
      <c r="M315" s="201">
        <f t="shared" si="189"/>
        <v>0</v>
      </c>
      <c r="N315" s="41">
        <f>E315+H315+I315+K315+L315+M315</f>
        <v>0</v>
      </c>
      <c r="O315" s="104"/>
    </row>
    <row r="316" spans="1:15" s="16" customFormat="1" ht="23.25" x14ac:dyDescent="0.25">
      <c r="A316" s="436"/>
      <c r="B316" s="379"/>
      <c r="C316" s="382"/>
      <c r="D316" s="166" t="s">
        <v>14</v>
      </c>
      <c r="E316" s="167"/>
      <c r="F316" s="167"/>
      <c r="G316" s="167"/>
      <c r="H316" s="168"/>
      <c r="I316" s="168"/>
      <c r="J316" s="384"/>
      <c r="K316" s="202"/>
      <c r="L316" s="202"/>
      <c r="M316" s="202"/>
      <c r="N316" s="189">
        <f t="shared" ref="N316:N318" si="190">E316+H316+I316+K316+L316+M316</f>
        <v>0</v>
      </c>
      <c r="O316" s="104"/>
    </row>
    <row r="317" spans="1:15" s="16" customFormat="1" ht="23.25" x14ac:dyDescent="0.25">
      <c r="A317" s="436"/>
      <c r="B317" s="379"/>
      <c r="C317" s="382"/>
      <c r="D317" s="166" t="s">
        <v>6</v>
      </c>
      <c r="E317" s="167"/>
      <c r="F317" s="167"/>
      <c r="G317" s="167"/>
      <c r="H317" s="168"/>
      <c r="I317" s="168"/>
      <c r="J317" s="384"/>
      <c r="K317" s="202"/>
      <c r="L317" s="202"/>
      <c r="M317" s="202"/>
      <c r="N317" s="189">
        <f t="shared" si="190"/>
        <v>0</v>
      </c>
      <c r="O317" s="104"/>
    </row>
    <row r="318" spans="1:15" s="16" customFormat="1" ht="23.25" x14ac:dyDescent="0.25">
      <c r="A318" s="440"/>
      <c r="B318" s="380"/>
      <c r="C318" s="441"/>
      <c r="D318" s="166" t="s">
        <v>7</v>
      </c>
      <c r="E318" s="167"/>
      <c r="F318" s="167"/>
      <c r="G318" s="167"/>
      <c r="H318" s="168"/>
      <c r="I318" s="168"/>
      <c r="J318" s="385"/>
      <c r="K318" s="202"/>
      <c r="L318" s="202"/>
      <c r="M318" s="202"/>
      <c r="N318" s="189">
        <f t="shared" si="190"/>
        <v>0</v>
      </c>
      <c r="O318" s="104"/>
    </row>
    <row r="319" spans="1:15" s="16" customFormat="1" ht="19.5" x14ac:dyDescent="0.25">
      <c r="A319" s="5"/>
      <c r="B319" s="6" t="s">
        <v>10</v>
      </c>
      <c r="C319" s="437" t="s">
        <v>11</v>
      </c>
      <c r="D319" s="438"/>
      <c r="E319" s="438"/>
      <c r="F319" s="438"/>
      <c r="G319" s="438"/>
      <c r="H319" s="438"/>
      <c r="I319" s="438"/>
      <c r="J319" s="438"/>
      <c r="K319" s="405"/>
      <c r="L319" s="405"/>
      <c r="M319" s="405"/>
      <c r="N319" s="406"/>
      <c r="O319" s="104"/>
    </row>
    <row r="320" spans="1:15" s="16" customFormat="1" ht="22.5" customHeight="1" x14ac:dyDescent="0.25">
      <c r="A320" s="439" t="s">
        <v>20</v>
      </c>
      <c r="B320" s="378" t="s">
        <v>24</v>
      </c>
      <c r="C320" s="381"/>
      <c r="D320" s="165" t="s">
        <v>13</v>
      </c>
      <c r="E320" s="36">
        <f t="shared" ref="E320:I320" si="191">SUM(E321:E323)</f>
        <v>0</v>
      </c>
      <c r="F320" s="36">
        <f t="shared" si="191"/>
        <v>0</v>
      </c>
      <c r="G320" s="36">
        <f t="shared" si="191"/>
        <v>0</v>
      </c>
      <c r="H320" s="36">
        <f t="shared" si="191"/>
        <v>0</v>
      </c>
      <c r="I320" s="36">
        <f t="shared" si="191"/>
        <v>0</v>
      </c>
      <c r="J320" s="383"/>
      <c r="K320" s="201">
        <f t="shared" ref="K320:M320" si="192">SUM(K321:K323)</f>
        <v>0</v>
      </c>
      <c r="L320" s="201">
        <f t="shared" si="192"/>
        <v>0</v>
      </c>
      <c r="M320" s="201">
        <f t="shared" si="192"/>
        <v>0</v>
      </c>
      <c r="N320" s="41">
        <f>E320+H320+I320+K320+L320+M320</f>
        <v>0</v>
      </c>
      <c r="O320" s="104"/>
    </row>
    <row r="321" spans="1:15" s="16" customFormat="1" ht="23.25" x14ac:dyDescent="0.25">
      <c r="A321" s="436"/>
      <c r="B321" s="379"/>
      <c r="C321" s="382"/>
      <c r="D321" s="166" t="s">
        <v>14</v>
      </c>
      <c r="E321" s="167"/>
      <c r="F321" s="167"/>
      <c r="G321" s="167"/>
      <c r="H321" s="168"/>
      <c r="I321" s="168"/>
      <c r="J321" s="384"/>
      <c r="K321" s="202"/>
      <c r="L321" s="202"/>
      <c r="M321" s="202"/>
      <c r="N321" s="189">
        <f t="shared" ref="N321:N323" si="193">E321+H321+I321+K321+L321+M321</f>
        <v>0</v>
      </c>
      <c r="O321" s="104"/>
    </row>
    <row r="322" spans="1:15" s="16" customFormat="1" ht="23.25" x14ac:dyDescent="0.25">
      <c r="A322" s="436"/>
      <c r="B322" s="379"/>
      <c r="C322" s="382"/>
      <c r="D322" s="166" t="s">
        <v>6</v>
      </c>
      <c r="E322" s="167"/>
      <c r="F322" s="167"/>
      <c r="G322" s="167"/>
      <c r="H322" s="168"/>
      <c r="I322" s="168"/>
      <c r="J322" s="384"/>
      <c r="K322" s="202"/>
      <c r="L322" s="202"/>
      <c r="M322" s="202"/>
      <c r="N322" s="189">
        <f t="shared" si="193"/>
        <v>0</v>
      </c>
      <c r="O322" s="104"/>
    </row>
    <row r="323" spans="1:15" s="16" customFormat="1" ht="23.25" x14ac:dyDescent="0.25">
      <c r="A323" s="436"/>
      <c r="B323" s="380"/>
      <c r="C323" s="382"/>
      <c r="D323" s="166" t="s">
        <v>7</v>
      </c>
      <c r="E323" s="167"/>
      <c r="F323" s="167"/>
      <c r="G323" s="167"/>
      <c r="H323" s="168"/>
      <c r="I323" s="168"/>
      <c r="J323" s="385"/>
      <c r="K323" s="202"/>
      <c r="L323" s="202"/>
      <c r="M323" s="202"/>
      <c r="N323" s="189">
        <f t="shared" si="193"/>
        <v>0</v>
      </c>
      <c r="O323" s="104"/>
    </row>
    <row r="324" spans="1:15" s="16" customFormat="1" ht="39.75" thickBot="1" x14ac:dyDescent="0.3">
      <c r="A324" s="42" t="s">
        <v>19</v>
      </c>
      <c r="B324" s="43" t="s">
        <v>21</v>
      </c>
      <c r="C324" s="44"/>
      <c r="D324" s="45"/>
      <c r="E324" s="169"/>
      <c r="F324" s="169"/>
      <c r="G324" s="169"/>
      <c r="H324" s="169"/>
      <c r="I324" s="169"/>
      <c r="J324" s="170"/>
      <c r="K324" s="203"/>
      <c r="L324" s="203"/>
      <c r="M324" s="171"/>
      <c r="N324" s="172"/>
      <c r="O324" s="104"/>
    </row>
    <row r="325" spans="1:15" s="16" customFormat="1" ht="18" customHeight="1" thickBot="1" x14ac:dyDescent="0.3">
      <c r="A325" s="386" t="s">
        <v>23</v>
      </c>
      <c r="B325" s="387"/>
      <c r="C325" s="387"/>
      <c r="D325" s="387"/>
      <c r="E325" s="387"/>
      <c r="F325" s="387"/>
      <c r="G325" s="387"/>
      <c r="H325" s="387"/>
      <c r="I325" s="387"/>
      <c r="J325" s="387"/>
      <c r="K325" s="387"/>
      <c r="L325" s="387"/>
      <c r="M325" s="387"/>
      <c r="N325" s="388"/>
      <c r="O325" s="104"/>
    </row>
    <row r="326" spans="1:15" s="16" customFormat="1" ht="19.5" x14ac:dyDescent="0.25">
      <c r="A326" s="7"/>
      <c r="B326" s="8" t="s">
        <v>10</v>
      </c>
      <c r="C326" s="435" t="s">
        <v>11</v>
      </c>
      <c r="D326" s="435"/>
      <c r="E326" s="435"/>
      <c r="F326" s="435"/>
      <c r="G326" s="435"/>
      <c r="H326" s="435"/>
      <c r="I326" s="435"/>
      <c r="J326" s="435"/>
      <c r="K326" s="405"/>
      <c r="L326" s="405"/>
      <c r="M326" s="405"/>
      <c r="N326" s="406"/>
      <c r="O326" s="104"/>
    </row>
    <row r="327" spans="1:15" s="16" customFormat="1" ht="22.5" customHeight="1" x14ac:dyDescent="0.25">
      <c r="A327" s="436" t="s">
        <v>12</v>
      </c>
      <c r="B327" s="378" t="s">
        <v>24</v>
      </c>
      <c r="C327" s="432"/>
      <c r="D327" s="165" t="s">
        <v>13</v>
      </c>
      <c r="E327" s="36">
        <f t="shared" ref="E327:I327" si="194">SUM(E328:E330)</f>
        <v>0</v>
      </c>
      <c r="F327" s="36">
        <f t="shared" si="194"/>
        <v>0</v>
      </c>
      <c r="G327" s="36">
        <f t="shared" si="194"/>
        <v>0</v>
      </c>
      <c r="H327" s="36">
        <f t="shared" si="194"/>
        <v>0</v>
      </c>
      <c r="I327" s="36">
        <f t="shared" si="194"/>
        <v>0</v>
      </c>
      <c r="J327" s="383"/>
      <c r="K327" s="201">
        <f t="shared" ref="K327:M327" si="195">SUM(K328:K330)</f>
        <v>0</v>
      </c>
      <c r="L327" s="201">
        <f t="shared" si="195"/>
        <v>0</v>
      </c>
      <c r="M327" s="201">
        <f t="shared" si="195"/>
        <v>0</v>
      </c>
      <c r="N327" s="41">
        <f>E327+H327+I327+K327+L327+M327</f>
        <v>0</v>
      </c>
      <c r="O327" s="104"/>
    </row>
    <row r="328" spans="1:15" s="16" customFormat="1" ht="23.25" x14ac:dyDescent="0.25">
      <c r="A328" s="436"/>
      <c r="B328" s="379"/>
      <c r="C328" s="433"/>
      <c r="D328" s="166" t="s">
        <v>14</v>
      </c>
      <c r="E328" s="167"/>
      <c r="F328" s="167"/>
      <c r="G328" s="167"/>
      <c r="H328" s="168"/>
      <c r="I328" s="168"/>
      <c r="J328" s="384"/>
      <c r="K328" s="202"/>
      <c r="L328" s="202"/>
      <c r="M328" s="202"/>
      <c r="N328" s="189">
        <f t="shared" ref="N328:N330" si="196">E328+H328+I328+K328+L328+M328</f>
        <v>0</v>
      </c>
      <c r="O328" s="104"/>
    </row>
    <row r="329" spans="1:15" s="16" customFormat="1" ht="23.25" x14ac:dyDescent="0.25">
      <c r="A329" s="436"/>
      <c r="B329" s="379"/>
      <c r="C329" s="433"/>
      <c r="D329" s="166" t="s">
        <v>6</v>
      </c>
      <c r="E329" s="167"/>
      <c r="F329" s="167"/>
      <c r="G329" s="167"/>
      <c r="H329" s="168"/>
      <c r="I329" s="168"/>
      <c r="J329" s="384"/>
      <c r="K329" s="202"/>
      <c r="L329" s="202"/>
      <c r="M329" s="202"/>
      <c r="N329" s="189">
        <f t="shared" si="196"/>
        <v>0</v>
      </c>
      <c r="O329" s="104"/>
    </row>
    <row r="330" spans="1:15" s="16" customFormat="1" ht="23.25" x14ac:dyDescent="0.25">
      <c r="A330" s="436"/>
      <c r="B330" s="379"/>
      <c r="C330" s="433"/>
      <c r="D330" s="166" t="s">
        <v>7</v>
      </c>
      <c r="E330" s="167"/>
      <c r="F330" s="167"/>
      <c r="G330" s="167"/>
      <c r="H330" s="168"/>
      <c r="I330" s="168"/>
      <c r="J330" s="385"/>
      <c r="K330" s="202"/>
      <c r="L330" s="202"/>
      <c r="M330" s="202"/>
      <c r="N330" s="189">
        <f t="shared" si="196"/>
        <v>0</v>
      </c>
      <c r="O330" s="104"/>
    </row>
    <row r="331" spans="1:15" s="16" customFormat="1" ht="37.5" customHeight="1" x14ac:dyDescent="0.25">
      <c r="A331" s="452" t="str">
        <f>E312</f>
        <v>XII</v>
      </c>
      <c r="B331" s="35" t="s">
        <v>42</v>
      </c>
      <c r="C331" s="454"/>
      <c r="D331" s="20" t="s">
        <v>5</v>
      </c>
      <c r="E331" s="173">
        <f>E332+E333+E334</f>
        <v>0</v>
      </c>
      <c r="F331" s="173">
        <f t="shared" ref="F331:I331" si="197">F332+F333+F334</f>
        <v>0</v>
      </c>
      <c r="G331" s="173">
        <f t="shared" si="197"/>
        <v>0</v>
      </c>
      <c r="H331" s="173">
        <f t="shared" si="197"/>
        <v>0</v>
      </c>
      <c r="I331" s="173">
        <f t="shared" si="197"/>
        <v>0</v>
      </c>
      <c r="J331" s="407"/>
      <c r="K331" s="199">
        <f t="shared" ref="K331:N331" si="198">K332+K333+K334</f>
        <v>0</v>
      </c>
      <c r="L331" s="199">
        <f t="shared" si="198"/>
        <v>0</v>
      </c>
      <c r="M331" s="199">
        <f t="shared" si="198"/>
        <v>0</v>
      </c>
      <c r="N331" s="174">
        <f t="shared" si="198"/>
        <v>0</v>
      </c>
      <c r="O331" s="104"/>
    </row>
    <row r="332" spans="1:15" s="16" customFormat="1" ht="20.25" customHeight="1" x14ac:dyDescent="0.25">
      <c r="A332" s="452"/>
      <c r="B332" s="410" t="str">
        <f>F312</f>
        <v>МЕЖДУНАРОДНАЯ КООПЕРАЦИЯ И ЭКСПОРТ</v>
      </c>
      <c r="C332" s="454"/>
      <c r="D332" s="21" t="s">
        <v>14</v>
      </c>
      <c r="E332" s="175"/>
      <c r="F332" s="175"/>
      <c r="G332" s="175"/>
      <c r="H332" s="175"/>
      <c r="I332" s="175"/>
      <c r="J332" s="408"/>
      <c r="K332" s="200"/>
      <c r="L332" s="200"/>
      <c r="M332" s="200"/>
      <c r="N332" s="245">
        <f t="shared" ref="N332:N334" si="199">E332+H332+I332+K332+L332+M332</f>
        <v>0</v>
      </c>
      <c r="O332" s="104"/>
    </row>
    <row r="333" spans="1:15" s="16" customFormat="1" ht="20.25" customHeight="1" x14ac:dyDescent="0.25">
      <c r="A333" s="452"/>
      <c r="B333" s="411"/>
      <c r="C333" s="454"/>
      <c r="D333" s="21" t="s">
        <v>6</v>
      </c>
      <c r="E333" s="175"/>
      <c r="F333" s="175"/>
      <c r="G333" s="175"/>
      <c r="H333" s="175"/>
      <c r="I333" s="175"/>
      <c r="J333" s="408"/>
      <c r="K333" s="200"/>
      <c r="L333" s="200"/>
      <c r="M333" s="200"/>
      <c r="N333" s="245">
        <f t="shared" si="199"/>
        <v>0</v>
      </c>
      <c r="O333" s="104"/>
    </row>
    <row r="334" spans="1:15" s="16" customFormat="1" ht="21" customHeight="1" thickBot="1" x14ac:dyDescent="0.3">
      <c r="A334" s="453"/>
      <c r="B334" s="412"/>
      <c r="C334" s="455"/>
      <c r="D334" s="278" t="s">
        <v>7</v>
      </c>
      <c r="E334" s="279"/>
      <c r="F334" s="279"/>
      <c r="G334" s="279"/>
      <c r="H334" s="279"/>
      <c r="I334" s="279"/>
      <c r="J334" s="409"/>
      <c r="K334" s="284"/>
      <c r="L334" s="284"/>
      <c r="M334" s="284"/>
      <c r="N334" s="280">
        <f t="shared" si="199"/>
        <v>0</v>
      </c>
      <c r="O334" s="104"/>
    </row>
    <row r="335" spans="1:15" s="16" customFormat="1" ht="6" customHeight="1" x14ac:dyDescent="0.25">
      <c r="A335" s="320"/>
      <c r="B335" s="129"/>
      <c r="C335" s="129"/>
      <c r="D335" s="129"/>
      <c r="E335" s="129"/>
      <c r="F335" s="129"/>
      <c r="G335" s="129"/>
      <c r="H335" s="129"/>
      <c r="I335" s="129"/>
      <c r="J335" s="129"/>
      <c r="K335" s="321"/>
      <c r="L335" s="129"/>
      <c r="M335" s="129"/>
      <c r="N335" s="322"/>
      <c r="O335" s="104"/>
    </row>
    <row r="336" spans="1:15" s="16" customFormat="1" ht="6.75" customHeight="1" x14ac:dyDescent="0.25">
      <c r="A336" s="320"/>
      <c r="B336" s="129"/>
      <c r="C336" s="129"/>
      <c r="D336" s="129"/>
      <c r="E336" s="129"/>
      <c r="F336" s="129"/>
      <c r="G336" s="129"/>
      <c r="H336" s="129"/>
      <c r="I336" s="129"/>
      <c r="J336" s="129"/>
      <c r="K336" s="321"/>
      <c r="L336" s="129"/>
      <c r="M336" s="129"/>
      <c r="N336" s="322"/>
      <c r="O336" s="104"/>
    </row>
    <row r="337" spans="1:19" s="16" customFormat="1" ht="6.75" customHeight="1" x14ac:dyDescent="0.25">
      <c r="A337" s="320"/>
      <c r="B337" s="129"/>
      <c r="C337" s="129"/>
      <c r="D337" s="129"/>
      <c r="E337" s="129"/>
      <c r="F337" s="129"/>
      <c r="G337" s="129"/>
      <c r="H337" s="129"/>
      <c r="I337" s="129"/>
      <c r="J337" s="129"/>
      <c r="K337" s="321"/>
      <c r="L337" s="129"/>
      <c r="M337" s="129"/>
      <c r="N337" s="322"/>
      <c r="O337" s="104"/>
    </row>
    <row r="338" spans="1:19" s="16" customFormat="1" ht="7.5" customHeight="1" thickBot="1" x14ac:dyDescent="0.3">
      <c r="A338" s="320"/>
      <c r="B338" s="129"/>
      <c r="C338" s="129"/>
      <c r="D338" s="129"/>
      <c r="E338" s="129"/>
      <c r="F338" s="129"/>
      <c r="G338" s="129"/>
      <c r="H338" s="129"/>
      <c r="I338" s="129"/>
      <c r="J338" s="129"/>
      <c r="K338" s="321"/>
      <c r="L338" s="129"/>
      <c r="M338" s="129"/>
      <c r="N338" s="322"/>
      <c r="O338" s="104"/>
    </row>
    <row r="339" spans="1:19" ht="26.25" customHeight="1" thickBot="1" x14ac:dyDescent="0.3">
      <c r="A339" s="501" t="s">
        <v>86</v>
      </c>
      <c r="B339" s="502"/>
      <c r="C339" s="502"/>
      <c r="D339" s="502"/>
      <c r="E339" s="502"/>
      <c r="F339" s="502"/>
      <c r="G339" s="502"/>
      <c r="H339" s="502"/>
      <c r="I339" s="502"/>
      <c r="J339" s="502"/>
      <c r="K339" s="502"/>
      <c r="L339" s="502"/>
      <c r="M339" s="502"/>
      <c r="N339" s="503"/>
    </row>
    <row r="340" spans="1:19" s="14" customFormat="1" ht="4.5" customHeight="1" thickBot="1" x14ac:dyDescent="0.3">
      <c r="A340" s="239"/>
      <c r="B340" s="30"/>
      <c r="C340" s="30"/>
      <c r="D340" s="30"/>
      <c r="E340" s="30"/>
      <c r="F340" s="30"/>
      <c r="G340" s="30"/>
      <c r="H340" s="30"/>
      <c r="I340" s="30"/>
      <c r="J340" s="30"/>
      <c r="K340" s="205"/>
      <c r="L340" s="30"/>
      <c r="M340" s="30"/>
      <c r="N340" s="240"/>
      <c r="O340" s="107"/>
    </row>
    <row r="341" spans="1:19" s="19" customFormat="1" ht="22.5" customHeight="1" x14ac:dyDescent="0.3">
      <c r="A341" s="468"/>
      <c r="B341" s="498" t="s">
        <v>40</v>
      </c>
      <c r="C341" s="465"/>
      <c r="D341" s="308" t="s">
        <v>5</v>
      </c>
      <c r="E341" s="39">
        <f t="shared" ref="E341:K341" si="200">SUM(E342:E344)</f>
        <v>27.322004849999999</v>
      </c>
      <c r="F341" s="39">
        <f t="shared" si="200"/>
        <v>27.32</v>
      </c>
      <c r="G341" s="39">
        <f t="shared" si="200"/>
        <v>16.181000000000001</v>
      </c>
      <c r="H341" s="39">
        <f t="shared" si="200"/>
        <v>13.45671697</v>
      </c>
      <c r="I341" s="39">
        <f t="shared" si="200"/>
        <v>13.45671697</v>
      </c>
      <c r="J341" s="504"/>
      <c r="K341" s="283">
        <f t="shared" si="200"/>
        <v>10.909090910000002</v>
      </c>
      <c r="L341" s="283">
        <f t="shared" ref="L341" si="201">SUM(L342:L344)</f>
        <v>13.59864368</v>
      </c>
      <c r="M341" s="283">
        <f t="shared" ref="M341" si="202">SUM(M342:M344)</f>
        <v>6.8664936000000001</v>
      </c>
      <c r="N341" s="40">
        <f t="shared" ref="N341" si="203">SUM(N342:N344)</f>
        <v>85.60966698</v>
      </c>
      <c r="O341" s="323"/>
    </row>
    <row r="342" spans="1:19" s="19" customFormat="1" ht="22.5" customHeight="1" x14ac:dyDescent="0.3">
      <c r="A342" s="469"/>
      <c r="B342" s="499"/>
      <c r="C342" s="466"/>
      <c r="D342" s="29" t="s">
        <v>14</v>
      </c>
      <c r="E342" s="46">
        <f>E357+E377</f>
        <v>0</v>
      </c>
      <c r="F342" s="46">
        <f t="shared" ref="F342:I342" si="204">F357+F377</f>
        <v>0</v>
      </c>
      <c r="G342" s="46">
        <f t="shared" si="204"/>
        <v>0</v>
      </c>
      <c r="H342" s="46">
        <f t="shared" si="204"/>
        <v>0</v>
      </c>
      <c r="I342" s="46">
        <f t="shared" si="204"/>
        <v>0</v>
      </c>
      <c r="J342" s="505"/>
      <c r="K342" s="200">
        <f t="shared" ref="K342:M342" si="205">K357+K377</f>
        <v>0</v>
      </c>
      <c r="L342" s="200">
        <f t="shared" si="205"/>
        <v>0</v>
      </c>
      <c r="M342" s="200">
        <f t="shared" si="205"/>
        <v>0</v>
      </c>
      <c r="N342" s="245">
        <f t="shared" ref="N342:N344" si="206">E342+H342+I342+K342+L342+M342</f>
        <v>0</v>
      </c>
      <c r="O342" s="323"/>
    </row>
    <row r="343" spans="1:19" s="19" customFormat="1" ht="22.5" customHeight="1" x14ac:dyDescent="0.3">
      <c r="A343" s="469"/>
      <c r="B343" s="499"/>
      <c r="C343" s="466"/>
      <c r="D343" s="29" t="s">
        <v>6</v>
      </c>
      <c r="E343" s="46">
        <f t="shared" ref="E343:I344" si="207">E358+E378</f>
        <v>27.048804799999999</v>
      </c>
      <c r="F343" s="46">
        <f t="shared" si="207"/>
        <v>27.05</v>
      </c>
      <c r="G343" s="46">
        <f t="shared" si="207"/>
        <v>16.02</v>
      </c>
      <c r="H343" s="46">
        <f t="shared" si="207"/>
        <v>13.3221498</v>
      </c>
      <c r="I343" s="46">
        <f t="shared" si="207"/>
        <v>13.3221498</v>
      </c>
      <c r="J343" s="505"/>
      <c r="K343" s="200">
        <f t="shared" ref="K343:M343" si="208">K358+K378</f>
        <v>10.8</v>
      </c>
      <c r="L343" s="200">
        <f t="shared" si="208"/>
        <v>13.46265724</v>
      </c>
      <c r="M343" s="200">
        <f t="shared" si="208"/>
        <v>6.6604987900000001</v>
      </c>
      <c r="N343" s="245">
        <f t="shared" si="206"/>
        <v>84.616260429999997</v>
      </c>
      <c r="O343" s="323"/>
    </row>
    <row r="344" spans="1:19" s="19" customFormat="1" ht="22.5" customHeight="1" thickBot="1" x14ac:dyDescent="0.35">
      <c r="A344" s="470"/>
      <c r="B344" s="500"/>
      <c r="C344" s="467"/>
      <c r="D344" s="281" t="s">
        <v>7</v>
      </c>
      <c r="E344" s="46">
        <f t="shared" si="207"/>
        <v>0.27320005000000003</v>
      </c>
      <c r="F344" s="46">
        <f t="shared" si="207"/>
        <v>0.27</v>
      </c>
      <c r="G344" s="46">
        <f t="shared" si="207"/>
        <v>0.161</v>
      </c>
      <c r="H344" s="46">
        <f t="shared" si="207"/>
        <v>0.13456717000000001</v>
      </c>
      <c r="I344" s="46">
        <f t="shared" si="207"/>
        <v>0.13456717000000001</v>
      </c>
      <c r="J344" s="506"/>
      <c r="K344" s="284">
        <f t="shared" ref="K344:M344" si="209">K359+K379</f>
        <v>0.10909091</v>
      </c>
      <c r="L344" s="284">
        <f t="shared" si="209"/>
        <v>0.13598643999999999</v>
      </c>
      <c r="M344" s="284">
        <f t="shared" si="209"/>
        <v>0.20599481</v>
      </c>
      <c r="N344" s="280">
        <f t="shared" si="206"/>
        <v>0.99340655</v>
      </c>
      <c r="O344" s="323"/>
    </row>
    <row r="345" spans="1:19" ht="19.5" customHeight="1" thickBot="1" x14ac:dyDescent="0.5">
      <c r="A345" s="61">
        <v>1</v>
      </c>
      <c r="B345" s="474" t="s">
        <v>25</v>
      </c>
      <c r="C345" s="475"/>
      <c r="D345" s="475"/>
      <c r="E345" s="475"/>
      <c r="F345" s="475"/>
      <c r="G345" s="475"/>
      <c r="H345" s="475"/>
      <c r="I345" s="475"/>
      <c r="J345" s="475"/>
      <c r="K345" s="475"/>
      <c r="L345" s="475"/>
      <c r="M345" s="475"/>
      <c r="N345" s="476"/>
      <c r="S345" s="54"/>
    </row>
    <row r="346" spans="1:19" ht="22.5" x14ac:dyDescent="0.25">
      <c r="A346" s="482" t="s">
        <v>27</v>
      </c>
      <c r="B346" s="477" t="s">
        <v>26</v>
      </c>
      <c r="C346" s="481"/>
      <c r="D346" s="165" t="s">
        <v>13</v>
      </c>
      <c r="E346" s="36">
        <f t="shared" ref="E346:I346" si="210">SUM(E347:E349)</f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0</v>
      </c>
      <c r="J346" s="383"/>
      <c r="K346" s="201">
        <f t="shared" ref="K346:M346" si="211">SUM(K347:K349)</f>
        <v>0</v>
      </c>
      <c r="L346" s="201">
        <f t="shared" si="211"/>
        <v>0</v>
      </c>
      <c r="M346" s="201">
        <f t="shared" si="211"/>
        <v>0</v>
      </c>
      <c r="N346" s="41">
        <f>E346+H346+I346+K346+L346+M346</f>
        <v>0</v>
      </c>
    </row>
    <row r="347" spans="1:19" ht="23.25" x14ac:dyDescent="0.25">
      <c r="A347" s="424"/>
      <c r="B347" s="379"/>
      <c r="C347" s="427"/>
      <c r="D347" s="166" t="s">
        <v>14</v>
      </c>
      <c r="E347" s="167"/>
      <c r="F347" s="167"/>
      <c r="G347" s="167"/>
      <c r="H347" s="168"/>
      <c r="I347" s="168"/>
      <c r="J347" s="384"/>
      <c r="K347" s="202"/>
      <c r="L347" s="202"/>
      <c r="M347" s="202"/>
      <c r="N347" s="189">
        <f t="shared" ref="N347:N349" si="212">E347+H347+I347+K347+L347+M347</f>
        <v>0</v>
      </c>
    </row>
    <row r="348" spans="1:19" ht="23.25" x14ac:dyDescent="0.25">
      <c r="A348" s="424"/>
      <c r="B348" s="379"/>
      <c r="C348" s="427"/>
      <c r="D348" s="166" t="s">
        <v>6</v>
      </c>
      <c r="E348" s="167"/>
      <c r="F348" s="167"/>
      <c r="G348" s="167"/>
      <c r="H348" s="168"/>
      <c r="I348" s="168"/>
      <c r="J348" s="384"/>
      <c r="K348" s="202"/>
      <c r="L348" s="202"/>
      <c r="M348" s="202"/>
      <c r="N348" s="189">
        <f t="shared" si="212"/>
        <v>0</v>
      </c>
    </row>
    <row r="349" spans="1:19" ht="23.25" x14ac:dyDescent="0.25">
      <c r="A349" s="425"/>
      <c r="B349" s="380"/>
      <c r="C349" s="428"/>
      <c r="D349" s="166" t="s">
        <v>7</v>
      </c>
      <c r="E349" s="167"/>
      <c r="F349" s="167"/>
      <c r="G349" s="167"/>
      <c r="H349" s="168"/>
      <c r="I349" s="168"/>
      <c r="J349" s="385"/>
      <c r="K349" s="202"/>
      <c r="L349" s="202"/>
      <c r="M349" s="202"/>
      <c r="N349" s="189">
        <f t="shared" si="212"/>
        <v>0</v>
      </c>
    </row>
    <row r="350" spans="1:19" ht="22.5" x14ac:dyDescent="0.25">
      <c r="A350" s="423" t="s">
        <v>29</v>
      </c>
      <c r="B350" s="378" t="s">
        <v>26</v>
      </c>
      <c r="C350" s="426"/>
      <c r="D350" s="165" t="s">
        <v>13</v>
      </c>
      <c r="E350" s="36">
        <f t="shared" ref="E350:I350" si="213">SUM(E351:E353)</f>
        <v>0</v>
      </c>
      <c r="F350" s="36">
        <f t="shared" si="213"/>
        <v>0</v>
      </c>
      <c r="G350" s="36">
        <f t="shared" si="213"/>
        <v>0</v>
      </c>
      <c r="H350" s="36">
        <f t="shared" si="213"/>
        <v>0</v>
      </c>
      <c r="I350" s="36">
        <f t="shared" si="213"/>
        <v>0</v>
      </c>
      <c r="J350" s="383"/>
      <c r="K350" s="201">
        <f t="shared" ref="K350:M350" si="214">SUM(K351:K353)</f>
        <v>0</v>
      </c>
      <c r="L350" s="201">
        <f t="shared" si="214"/>
        <v>0</v>
      </c>
      <c r="M350" s="201">
        <f t="shared" si="214"/>
        <v>0</v>
      </c>
      <c r="N350" s="41">
        <f>E350+H350+I350+K350+L350+M350</f>
        <v>0</v>
      </c>
    </row>
    <row r="351" spans="1:19" ht="23.25" x14ac:dyDescent="0.25">
      <c r="A351" s="424"/>
      <c r="B351" s="379"/>
      <c r="C351" s="427"/>
      <c r="D351" s="166" t="s">
        <v>14</v>
      </c>
      <c r="E351" s="167"/>
      <c r="F351" s="167"/>
      <c r="G351" s="167"/>
      <c r="H351" s="168"/>
      <c r="I351" s="168"/>
      <c r="J351" s="384"/>
      <c r="K351" s="202"/>
      <c r="L351" s="202"/>
      <c r="M351" s="202"/>
      <c r="N351" s="189">
        <f t="shared" ref="N351:N353" si="215">E351+H351+I351+K351+L351+M351</f>
        <v>0</v>
      </c>
    </row>
    <row r="352" spans="1:19" ht="23.25" x14ac:dyDescent="0.25">
      <c r="A352" s="424"/>
      <c r="B352" s="379"/>
      <c r="C352" s="427"/>
      <c r="D352" s="166" t="s">
        <v>6</v>
      </c>
      <c r="E352" s="167"/>
      <c r="F352" s="167"/>
      <c r="G352" s="167"/>
      <c r="H352" s="168"/>
      <c r="I352" s="168"/>
      <c r="J352" s="384"/>
      <c r="K352" s="202"/>
      <c r="L352" s="202"/>
      <c r="M352" s="202"/>
      <c r="N352" s="189">
        <f t="shared" si="215"/>
        <v>0</v>
      </c>
    </row>
    <row r="353" spans="1:15" ht="23.25" x14ac:dyDescent="0.25">
      <c r="A353" s="425"/>
      <c r="B353" s="380"/>
      <c r="C353" s="428"/>
      <c r="D353" s="166" t="s">
        <v>7</v>
      </c>
      <c r="E353" s="167"/>
      <c r="F353" s="167"/>
      <c r="G353" s="167"/>
      <c r="H353" s="168"/>
      <c r="I353" s="168"/>
      <c r="J353" s="385"/>
      <c r="K353" s="202"/>
      <c r="L353" s="202"/>
      <c r="M353" s="202"/>
      <c r="N353" s="189">
        <f t="shared" si="215"/>
        <v>0</v>
      </c>
    </row>
    <row r="354" spans="1:15" ht="12.75" customHeight="1" x14ac:dyDescent="0.25">
      <c r="A354" s="307" t="s">
        <v>19</v>
      </c>
      <c r="B354" s="305"/>
      <c r="C354" s="306"/>
      <c r="D354" s="9"/>
      <c r="E354" s="324"/>
      <c r="F354" s="324"/>
      <c r="G354" s="324"/>
      <c r="H354" s="324"/>
      <c r="I354" s="324"/>
      <c r="J354" s="324"/>
      <c r="K354" s="325"/>
      <c r="L354" s="325"/>
      <c r="M354" s="324"/>
      <c r="N354" s="326"/>
    </row>
    <row r="355" spans="1:15" ht="18" customHeight="1" x14ac:dyDescent="0.25">
      <c r="A355" s="241">
        <v>2</v>
      </c>
      <c r="B355" s="429" t="s">
        <v>39</v>
      </c>
      <c r="C355" s="430"/>
      <c r="D355" s="430"/>
      <c r="E355" s="430"/>
      <c r="F355" s="430"/>
      <c r="G355" s="430"/>
      <c r="H355" s="430"/>
      <c r="I355" s="430"/>
      <c r="J355" s="430"/>
      <c r="K355" s="430"/>
      <c r="L355" s="430"/>
      <c r="M355" s="430"/>
      <c r="N355" s="431"/>
    </row>
    <row r="356" spans="1:15" ht="22.5" x14ac:dyDescent="0.25">
      <c r="A356" s="423" t="s">
        <v>28</v>
      </c>
      <c r="B356" s="396" t="s">
        <v>125</v>
      </c>
      <c r="C356" s="471"/>
      <c r="D356" s="165" t="s">
        <v>13</v>
      </c>
      <c r="E356" s="341">
        <f t="shared" ref="E356:I356" si="216">SUM(E357:E359)</f>
        <v>7.1200048499999999</v>
      </c>
      <c r="F356" s="341">
        <v>7.12</v>
      </c>
      <c r="G356" s="341">
        <f t="shared" si="216"/>
        <v>7.12</v>
      </c>
      <c r="H356" s="341">
        <f t="shared" si="216"/>
        <v>13.45671697</v>
      </c>
      <c r="I356" s="341">
        <f t="shared" si="216"/>
        <v>13.45671697</v>
      </c>
      <c r="J356" s="402" t="s">
        <v>129</v>
      </c>
      <c r="K356" s="201">
        <f t="shared" ref="K356:M356" si="217">SUM(K357:K359)</f>
        <v>10.909090910000002</v>
      </c>
      <c r="L356" s="201">
        <f t="shared" si="217"/>
        <v>13.59864368</v>
      </c>
      <c r="M356" s="201">
        <f t="shared" si="217"/>
        <v>6.8664936000000001</v>
      </c>
      <c r="N356" s="342">
        <f>E356+H356+I356+K356+L356+M356</f>
        <v>65.407666980000002</v>
      </c>
    </row>
    <row r="357" spans="1:15" ht="23.25" x14ac:dyDescent="0.25">
      <c r="A357" s="424"/>
      <c r="B357" s="397"/>
      <c r="C357" s="472"/>
      <c r="D357" s="166" t="s">
        <v>14</v>
      </c>
      <c r="E357" s="344">
        <v>0</v>
      </c>
      <c r="F357" s="344">
        <v>0</v>
      </c>
      <c r="G357" s="344">
        <v>0</v>
      </c>
      <c r="H357" s="345">
        <v>0</v>
      </c>
      <c r="I357" s="345">
        <v>0</v>
      </c>
      <c r="J357" s="403"/>
      <c r="K357" s="202">
        <v>0</v>
      </c>
      <c r="L357" s="202">
        <v>0</v>
      </c>
      <c r="M357" s="202">
        <v>0</v>
      </c>
      <c r="N357" s="346">
        <f>E357+H357+I357+K357+L357+M357</f>
        <v>0</v>
      </c>
    </row>
    <row r="358" spans="1:15" ht="23.25" x14ac:dyDescent="0.25">
      <c r="A358" s="424"/>
      <c r="B358" s="397"/>
      <c r="C358" s="472"/>
      <c r="D358" s="166" t="s">
        <v>6</v>
      </c>
      <c r="E358" s="344">
        <v>7.0488048000000001</v>
      </c>
      <c r="F358" s="344">
        <v>7.05</v>
      </c>
      <c r="G358" s="344">
        <v>7.05</v>
      </c>
      <c r="H358" s="345">
        <v>13.3221498</v>
      </c>
      <c r="I358" s="345">
        <v>13.3221498</v>
      </c>
      <c r="J358" s="403"/>
      <c r="K358" s="202">
        <v>10.8</v>
      </c>
      <c r="L358" s="202">
        <v>13.46265724</v>
      </c>
      <c r="M358" s="202">
        <v>6.6604987900000001</v>
      </c>
      <c r="N358" s="346">
        <f>E358+H358+I358+K358+L358+M358</f>
        <v>64.616260430000011</v>
      </c>
    </row>
    <row r="359" spans="1:15" ht="351.75" customHeight="1" x14ac:dyDescent="0.25">
      <c r="A359" s="425"/>
      <c r="B359" s="398"/>
      <c r="C359" s="473"/>
      <c r="D359" s="166" t="s">
        <v>7</v>
      </c>
      <c r="E359" s="344">
        <v>7.1200050000000001E-2</v>
      </c>
      <c r="F359" s="344">
        <v>7.0000000000000007E-2</v>
      </c>
      <c r="G359" s="344">
        <v>7.0000000000000007E-2</v>
      </c>
      <c r="H359" s="345">
        <v>0.13456717000000001</v>
      </c>
      <c r="I359" s="345">
        <v>0.13456717000000001</v>
      </c>
      <c r="J359" s="404"/>
      <c r="K359" s="202">
        <v>0.10909091</v>
      </c>
      <c r="L359" s="202">
        <v>0.13598643999999999</v>
      </c>
      <c r="M359" s="202">
        <v>0.20599481</v>
      </c>
      <c r="N359" s="346">
        <f>E359+H359+I359+K359+L359+M359</f>
        <v>0.79140655000000004</v>
      </c>
    </row>
    <row r="360" spans="1:15" ht="22.5" x14ac:dyDescent="0.25">
      <c r="A360" s="423" t="s">
        <v>28</v>
      </c>
      <c r="B360" s="378" t="s">
        <v>26</v>
      </c>
      <c r="C360" s="426"/>
      <c r="D360" s="165" t="s">
        <v>13</v>
      </c>
      <c r="E360" s="36">
        <f t="shared" ref="E360:I360" si="218">SUM(E361:E363)</f>
        <v>0</v>
      </c>
      <c r="F360" s="36">
        <f t="shared" si="218"/>
        <v>0</v>
      </c>
      <c r="G360" s="36">
        <f t="shared" si="218"/>
        <v>0</v>
      </c>
      <c r="H360" s="36">
        <f t="shared" si="218"/>
        <v>0</v>
      </c>
      <c r="I360" s="36">
        <f t="shared" si="218"/>
        <v>0</v>
      </c>
      <c r="J360" s="383"/>
      <c r="K360" s="201">
        <f t="shared" ref="K360:M360" si="219">SUM(K361:K363)</f>
        <v>0</v>
      </c>
      <c r="L360" s="201">
        <f t="shared" si="219"/>
        <v>0</v>
      </c>
      <c r="M360" s="201">
        <f t="shared" si="219"/>
        <v>0</v>
      </c>
      <c r="N360" s="41">
        <f>E360+H360+I360+K360+L360+M360</f>
        <v>0</v>
      </c>
    </row>
    <row r="361" spans="1:15" ht="23.25" x14ac:dyDescent="0.25">
      <c r="A361" s="424"/>
      <c r="B361" s="379"/>
      <c r="C361" s="427"/>
      <c r="D361" s="166" t="s">
        <v>14</v>
      </c>
      <c r="E361" s="167"/>
      <c r="F361" s="167"/>
      <c r="G361" s="167"/>
      <c r="H361" s="168"/>
      <c r="I361" s="168"/>
      <c r="J361" s="384"/>
      <c r="K361" s="202"/>
      <c r="L361" s="202"/>
      <c r="M361" s="202"/>
      <c r="N361" s="189">
        <f t="shared" ref="N361:N363" si="220">E361+H361+I361+K361+L361+M361</f>
        <v>0</v>
      </c>
    </row>
    <row r="362" spans="1:15" ht="23.25" x14ac:dyDescent="0.25">
      <c r="A362" s="424"/>
      <c r="B362" s="379"/>
      <c r="C362" s="427"/>
      <c r="D362" s="166" t="s">
        <v>6</v>
      </c>
      <c r="E362" s="167"/>
      <c r="F362" s="167"/>
      <c r="G362" s="167"/>
      <c r="H362" s="168"/>
      <c r="I362" s="168"/>
      <c r="J362" s="384"/>
      <c r="K362" s="202"/>
      <c r="L362" s="202"/>
      <c r="M362" s="202"/>
      <c r="N362" s="189">
        <f t="shared" si="220"/>
        <v>0</v>
      </c>
    </row>
    <row r="363" spans="1:15" ht="23.25" x14ac:dyDescent="0.25">
      <c r="A363" s="425"/>
      <c r="B363" s="380"/>
      <c r="C363" s="428"/>
      <c r="D363" s="166" t="s">
        <v>7</v>
      </c>
      <c r="E363" s="167"/>
      <c r="F363" s="167"/>
      <c r="G363" s="167"/>
      <c r="H363" s="168"/>
      <c r="I363" s="168"/>
      <c r="J363" s="385"/>
      <c r="K363" s="202"/>
      <c r="L363" s="202"/>
      <c r="M363" s="202"/>
      <c r="N363" s="189">
        <f t="shared" si="220"/>
        <v>0</v>
      </c>
    </row>
    <row r="364" spans="1:15" ht="6" customHeight="1" x14ac:dyDescent="0.25">
      <c r="A364" s="307" t="s">
        <v>38</v>
      </c>
      <c r="B364" s="305"/>
      <c r="C364" s="306"/>
      <c r="D364" s="9"/>
      <c r="E364" s="324"/>
      <c r="F364" s="324"/>
      <c r="G364" s="324"/>
      <c r="H364" s="324"/>
      <c r="I364" s="324"/>
      <c r="J364" s="324"/>
      <c r="K364" s="325"/>
      <c r="L364" s="325"/>
      <c r="M364" s="324"/>
      <c r="N364" s="326"/>
    </row>
    <row r="365" spans="1:15" x14ac:dyDescent="0.25">
      <c r="A365" s="241">
        <v>3</v>
      </c>
      <c r="B365" s="429" t="s">
        <v>31</v>
      </c>
      <c r="C365" s="430"/>
      <c r="D365" s="430"/>
      <c r="E365" s="430"/>
      <c r="F365" s="430"/>
      <c r="G365" s="430"/>
      <c r="H365" s="430"/>
      <c r="I365" s="430"/>
      <c r="J365" s="430"/>
      <c r="K365" s="430"/>
      <c r="L365" s="430"/>
      <c r="M365" s="430"/>
      <c r="N365" s="431"/>
    </row>
    <row r="366" spans="1:15" s="14" customFormat="1" ht="22.5" x14ac:dyDescent="0.25">
      <c r="A366" s="423" t="s">
        <v>33</v>
      </c>
      <c r="B366" s="378" t="s">
        <v>26</v>
      </c>
      <c r="C366" s="426"/>
      <c r="D366" s="165" t="s">
        <v>13</v>
      </c>
      <c r="E366" s="36">
        <f t="shared" ref="E366:I366" si="221">SUM(E367:E369)</f>
        <v>0</v>
      </c>
      <c r="F366" s="36">
        <f t="shared" si="221"/>
        <v>0</v>
      </c>
      <c r="G366" s="36">
        <f t="shared" si="221"/>
        <v>0</v>
      </c>
      <c r="H366" s="36">
        <f t="shared" si="221"/>
        <v>0</v>
      </c>
      <c r="I366" s="36">
        <f t="shared" si="221"/>
        <v>0</v>
      </c>
      <c r="J366" s="383"/>
      <c r="K366" s="201">
        <f t="shared" ref="K366:M366" si="222">SUM(K367:K369)</f>
        <v>0</v>
      </c>
      <c r="L366" s="201">
        <f t="shared" si="222"/>
        <v>0</v>
      </c>
      <c r="M366" s="201">
        <f t="shared" si="222"/>
        <v>0</v>
      </c>
      <c r="N366" s="41">
        <f>E366+H366+I366+K366+L366+M366</f>
        <v>0</v>
      </c>
      <c r="O366" s="107"/>
    </row>
    <row r="367" spans="1:15" s="14" customFormat="1" ht="23.25" x14ac:dyDescent="0.25">
      <c r="A367" s="424"/>
      <c r="B367" s="379"/>
      <c r="C367" s="427"/>
      <c r="D367" s="166" t="s">
        <v>14</v>
      </c>
      <c r="E367" s="167"/>
      <c r="F367" s="167"/>
      <c r="G367" s="167"/>
      <c r="H367" s="168"/>
      <c r="I367" s="168"/>
      <c r="J367" s="384"/>
      <c r="K367" s="202"/>
      <c r="L367" s="202"/>
      <c r="M367" s="202"/>
      <c r="N367" s="189">
        <f t="shared" ref="N367:N369" si="223">E367+H367+I367+K367+L367+M367</f>
        <v>0</v>
      </c>
      <c r="O367" s="107"/>
    </row>
    <row r="368" spans="1:15" s="14" customFormat="1" ht="23.25" x14ac:dyDescent="0.25">
      <c r="A368" s="424"/>
      <c r="B368" s="379"/>
      <c r="C368" s="427"/>
      <c r="D368" s="166" t="s">
        <v>6</v>
      </c>
      <c r="E368" s="167"/>
      <c r="F368" s="167"/>
      <c r="G368" s="167"/>
      <c r="H368" s="168"/>
      <c r="I368" s="168"/>
      <c r="J368" s="384"/>
      <c r="K368" s="202"/>
      <c r="L368" s="202"/>
      <c r="M368" s="202"/>
      <c r="N368" s="189">
        <f t="shared" si="223"/>
        <v>0</v>
      </c>
      <c r="O368" s="107"/>
    </row>
    <row r="369" spans="1:15" s="14" customFormat="1" ht="23.25" x14ac:dyDescent="0.25">
      <c r="A369" s="425"/>
      <c r="B369" s="380"/>
      <c r="C369" s="428"/>
      <c r="D369" s="166" t="s">
        <v>7</v>
      </c>
      <c r="E369" s="167"/>
      <c r="F369" s="167"/>
      <c r="G369" s="167"/>
      <c r="H369" s="168"/>
      <c r="I369" s="168"/>
      <c r="J369" s="385"/>
      <c r="K369" s="202"/>
      <c r="L369" s="202"/>
      <c r="M369" s="202"/>
      <c r="N369" s="189">
        <f t="shared" si="223"/>
        <v>0</v>
      </c>
      <c r="O369" s="107"/>
    </row>
    <row r="370" spans="1:15" ht="22.5" x14ac:dyDescent="0.25">
      <c r="A370" s="423" t="s">
        <v>36</v>
      </c>
      <c r="B370" s="378" t="s">
        <v>26</v>
      </c>
      <c r="C370" s="426"/>
      <c r="D370" s="165" t="s">
        <v>13</v>
      </c>
      <c r="E370" s="36">
        <f t="shared" ref="E370:I370" si="224">SUM(E371:E373)</f>
        <v>0</v>
      </c>
      <c r="F370" s="36">
        <f t="shared" si="224"/>
        <v>0</v>
      </c>
      <c r="G370" s="36">
        <f t="shared" si="224"/>
        <v>0</v>
      </c>
      <c r="H370" s="36">
        <f t="shared" si="224"/>
        <v>0</v>
      </c>
      <c r="I370" s="36">
        <f t="shared" si="224"/>
        <v>0</v>
      </c>
      <c r="J370" s="383"/>
      <c r="K370" s="201">
        <f t="shared" ref="K370:M370" si="225">SUM(K371:K373)</f>
        <v>0</v>
      </c>
      <c r="L370" s="201">
        <f t="shared" si="225"/>
        <v>0</v>
      </c>
      <c r="M370" s="201">
        <f t="shared" si="225"/>
        <v>0</v>
      </c>
      <c r="N370" s="41">
        <f>E370+H370+I370+K370+L370+M370</f>
        <v>0</v>
      </c>
    </row>
    <row r="371" spans="1:15" ht="23.25" x14ac:dyDescent="0.25">
      <c r="A371" s="424"/>
      <c r="B371" s="379"/>
      <c r="C371" s="427"/>
      <c r="D371" s="166" t="s">
        <v>14</v>
      </c>
      <c r="E371" s="167"/>
      <c r="F371" s="167"/>
      <c r="G371" s="167"/>
      <c r="H371" s="168"/>
      <c r="I371" s="168"/>
      <c r="J371" s="384"/>
      <c r="K371" s="202"/>
      <c r="L371" s="202"/>
      <c r="M371" s="202"/>
      <c r="N371" s="189">
        <f t="shared" ref="N371:N373" si="226">E371+H371+I371+K371+L371+M371</f>
        <v>0</v>
      </c>
    </row>
    <row r="372" spans="1:15" ht="23.25" x14ac:dyDescent="0.25">
      <c r="A372" s="424"/>
      <c r="B372" s="379"/>
      <c r="C372" s="427"/>
      <c r="D372" s="166" t="s">
        <v>6</v>
      </c>
      <c r="E372" s="167"/>
      <c r="F372" s="167"/>
      <c r="G372" s="167"/>
      <c r="H372" s="168"/>
      <c r="I372" s="168"/>
      <c r="J372" s="384"/>
      <c r="K372" s="202"/>
      <c r="L372" s="202"/>
      <c r="M372" s="202"/>
      <c r="N372" s="189">
        <f t="shared" si="226"/>
        <v>0</v>
      </c>
    </row>
    <row r="373" spans="1:15" ht="23.25" x14ac:dyDescent="0.25">
      <c r="A373" s="425"/>
      <c r="B373" s="380"/>
      <c r="C373" s="428"/>
      <c r="D373" s="166" t="s">
        <v>7</v>
      </c>
      <c r="E373" s="167"/>
      <c r="F373" s="167"/>
      <c r="G373" s="167"/>
      <c r="H373" s="168"/>
      <c r="I373" s="168"/>
      <c r="J373" s="385"/>
      <c r="K373" s="202"/>
      <c r="L373" s="202"/>
      <c r="M373" s="202"/>
      <c r="N373" s="189">
        <f t="shared" si="226"/>
        <v>0</v>
      </c>
    </row>
    <row r="374" spans="1:15" ht="12.75" customHeight="1" x14ac:dyDescent="0.25">
      <c r="A374" s="307" t="s">
        <v>38</v>
      </c>
      <c r="B374" s="305"/>
      <c r="C374" s="306"/>
      <c r="D374" s="9"/>
      <c r="E374" s="324"/>
      <c r="F374" s="324"/>
      <c r="G374" s="324"/>
      <c r="H374" s="324"/>
      <c r="I374" s="324"/>
      <c r="J374" s="324"/>
      <c r="K374" s="325"/>
      <c r="L374" s="325"/>
      <c r="M374" s="324"/>
      <c r="N374" s="326"/>
    </row>
    <row r="375" spans="1:15" s="16" customFormat="1" x14ac:dyDescent="0.25">
      <c r="A375" s="241">
        <v>4</v>
      </c>
      <c r="B375" s="429" t="s">
        <v>32</v>
      </c>
      <c r="C375" s="430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1"/>
      <c r="O375" s="104"/>
    </row>
    <row r="376" spans="1:15" ht="22.5" x14ac:dyDescent="0.25">
      <c r="A376" s="423" t="s">
        <v>34</v>
      </c>
      <c r="B376" s="396" t="s">
        <v>113</v>
      </c>
      <c r="C376" s="471"/>
      <c r="D376" s="165" t="s">
        <v>13</v>
      </c>
      <c r="E376" s="341">
        <f t="shared" ref="E376:I376" si="227">SUM(E377:E379)</f>
        <v>20.202000000000002</v>
      </c>
      <c r="F376" s="341">
        <v>20.2</v>
      </c>
      <c r="G376" s="341">
        <f t="shared" si="227"/>
        <v>9.0609999999999999</v>
      </c>
      <c r="H376" s="341">
        <f t="shared" si="227"/>
        <v>0</v>
      </c>
      <c r="I376" s="341">
        <f t="shared" si="227"/>
        <v>0</v>
      </c>
      <c r="J376" s="478" t="s">
        <v>136</v>
      </c>
      <c r="K376" s="201">
        <f t="shared" ref="K376:M376" si="228">SUM(K377:K379)</f>
        <v>0</v>
      </c>
      <c r="L376" s="201">
        <f t="shared" si="228"/>
        <v>0</v>
      </c>
      <c r="M376" s="201">
        <f t="shared" si="228"/>
        <v>0</v>
      </c>
      <c r="N376" s="342">
        <f>E376+H376+I376+K376+L376+M376</f>
        <v>20.202000000000002</v>
      </c>
    </row>
    <row r="377" spans="1:15" ht="23.25" x14ac:dyDescent="0.25">
      <c r="A377" s="424"/>
      <c r="B377" s="397"/>
      <c r="C377" s="472"/>
      <c r="D377" s="166" t="s">
        <v>14</v>
      </c>
      <c r="E377" s="344"/>
      <c r="F377" s="344"/>
      <c r="G377" s="344"/>
      <c r="H377" s="345"/>
      <c r="I377" s="345"/>
      <c r="J377" s="479"/>
      <c r="K377" s="202"/>
      <c r="L377" s="202"/>
      <c r="M377" s="202"/>
      <c r="N377" s="346">
        <f t="shared" ref="N377:N379" si="229">E377+H377+I377+K377+L377+M377</f>
        <v>0</v>
      </c>
    </row>
    <row r="378" spans="1:15" ht="23.25" x14ac:dyDescent="0.25">
      <c r="A378" s="424"/>
      <c r="B378" s="397"/>
      <c r="C378" s="472"/>
      <c r="D378" s="166" t="s">
        <v>6</v>
      </c>
      <c r="E378" s="344">
        <v>20</v>
      </c>
      <c r="F378" s="344">
        <v>20</v>
      </c>
      <c r="G378" s="344">
        <v>8.9700000000000006</v>
      </c>
      <c r="H378" s="345"/>
      <c r="I378" s="345"/>
      <c r="J378" s="479"/>
      <c r="K378" s="202"/>
      <c r="L378" s="202"/>
      <c r="M378" s="202"/>
      <c r="N378" s="346">
        <f t="shared" si="229"/>
        <v>20</v>
      </c>
    </row>
    <row r="379" spans="1:15" ht="185.25" customHeight="1" x14ac:dyDescent="0.25">
      <c r="A379" s="425"/>
      <c r="B379" s="398"/>
      <c r="C379" s="473"/>
      <c r="D379" s="166" t="s">
        <v>7</v>
      </c>
      <c r="E379" s="344">
        <v>0.20200000000000001</v>
      </c>
      <c r="F379" s="344">
        <v>0.2</v>
      </c>
      <c r="G379" s="344">
        <v>9.0999999999999998E-2</v>
      </c>
      <c r="H379" s="345"/>
      <c r="I379" s="345"/>
      <c r="J379" s="480"/>
      <c r="K379" s="202"/>
      <c r="L379" s="202"/>
      <c r="M379" s="202"/>
      <c r="N379" s="346">
        <f t="shared" si="229"/>
        <v>0.20200000000000001</v>
      </c>
    </row>
    <row r="380" spans="1:15" ht="22.5" x14ac:dyDescent="0.25">
      <c r="A380" s="423" t="s">
        <v>37</v>
      </c>
      <c r="B380" s="378" t="s">
        <v>26</v>
      </c>
      <c r="C380" s="426"/>
      <c r="D380" s="165" t="s">
        <v>13</v>
      </c>
      <c r="E380" s="36">
        <f t="shared" ref="E380:I380" si="230">SUM(E381:E383)</f>
        <v>0</v>
      </c>
      <c r="F380" s="36">
        <f t="shared" si="230"/>
        <v>0</v>
      </c>
      <c r="G380" s="36">
        <f t="shared" si="230"/>
        <v>0</v>
      </c>
      <c r="H380" s="36">
        <f t="shared" si="230"/>
        <v>0</v>
      </c>
      <c r="I380" s="36">
        <f t="shared" si="230"/>
        <v>0</v>
      </c>
      <c r="J380" s="383"/>
      <c r="K380" s="201">
        <f t="shared" ref="K380:M380" si="231">SUM(K381:K383)</f>
        <v>0</v>
      </c>
      <c r="L380" s="201">
        <f t="shared" si="231"/>
        <v>0</v>
      </c>
      <c r="M380" s="201">
        <f t="shared" si="231"/>
        <v>0</v>
      </c>
      <c r="N380" s="41">
        <f>E380+H380+I380+K380+L380+M380</f>
        <v>0</v>
      </c>
    </row>
    <row r="381" spans="1:15" ht="23.25" x14ac:dyDescent="0.25">
      <c r="A381" s="424"/>
      <c r="B381" s="379"/>
      <c r="C381" s="427"/>
      <c r="D381" s="166" t="s">
        <v>14</v>
      </c>
      <c r="E381" s="167"/>
      <c r="F381" s="167"/>
      <c r="G381" s="167"/>
      <c r="H381" s="168"/>
      <c r="I381" s="168"/>
      <c r="J381" s="384"/>
      <c r="K381" s="202"/>
      <c r="L381" s="202"/>
      <c r="M381" s="202"/>
      <c r="N381" s="189">
        <f t="shared" ref="N381:N383" si="232">E381+H381+I381+K381+L381+M381</f>
        <v>0</v>
      </c>
    </row>
    <row r="382" spans="1:15" ht="23.25" x14ac:dyDescent="0.25">
      <c r="A382" s="424"/>
      <c r="B382" s="379"/>
      <c r="C382" s="427"/>
      <c r="D382" s="166" t="s">
        <v>6</v>
      </c>
      <c r="E382" s="167"/>
      <c r="F382" s="167"/>
      <c r="G382" s="167"/>
      <c r="H382" s="168"/>
      <c r="I382" s="168"/>
      <c r="J382" s="384"/>
      <c r="K382" s="202"/>
      <c r="L382" s="202"/>
      <c r="M382" s="202"/>
      <c r="N382" s="189">
        <f t="shared" si="232"/>
        <v>0</v>
      </c>
    </row>
    <row r="383" spans="1:15" ht="23.25" x14ac:dyDescent="0.25">
      <c r="A383" s="425"/>
      <c r="B383" s="380"/>
      <c r="C383" s="428"/>
      <c r="D383" s="166" t="s">
        <v>7</v>
      </c>
      <c r="E383" s="167"/>
      <c r="F383" s="167"/>
      <c r="G383" s="167"/>
      <c r="H383" s="168"/>
      <c r="I383" s="168"/>
      <c r="J383" s="385"/>
      <c r="K383" s="202"/>
      <c r="L383" s="202"/>
      <c r="M383" s="202"/>
      <c r="N383" s="189">
        <f t="shared" si="232"/>
        <v>0</v>
      </c>
    </row>
    <row r="384" spans="1:15" ht="15" customHeight="1" x14ac:dyDescent="0.25">
      <c r="A384" s="307" t="s">
        <v>38</v>
      </c>
      <c r="B384" s="305"/>
      <c r="C384" s="306"/>
      <c r="D384" s="9"/>
      <c r="E384" s="324"/>
      <c r="F384" s="324"/>
      <c r="G384" s="324"/>
      <c r="H384" s="324"/>
      <c r="I384" s="324"/>
      <c r="J384" s="324"/>
      <c r="K384" s="325"/>
      <c r="L384" s="325"/>
      <c r="M384" s="324"/>
      <c r="N384" s="326"/>
    </row>
    <row r="385" spans="1:15" x14ac:dyDescent="0.25">
      <c r="A385" s="241">
        <v>5</v>
      </c>
      <c r="B385" s="429" t="s">
        <v>35</v>
      </c>
      <c r="C385" s="430"/>
      <c r="D385" s="430"/>
      <c r="E385" s="430"/>
      <c r="F385" s="430"/>
      <c r="G385" s="430"/>
      <c r="H385" s="430"/>
      <c r="I385" s="430"/>
      <c r="J385" s="430"/>
      <c r="K385" s="430"/>
      <c r="L385" s="430"/>
      <c r="M385" s="430"/>
      <c r="N385" s="431"/>
    </row>
    <row r="386" spans="1:15" ht="22.5" x14ac:dyDescent="0.25">
      <c r="A386" s="423" t="s">
        <v>78</v>
      </c>
      <c r="B386" s="378" t="s">
        <v>26</v>
      </c>
      <c r="C386" s="426"/>
      <c r="D386" s="165" t="s">
        <v>13</v>
      </c>
      <c r="E386" s="36">
        <f t="shared" ref="E386:I386" si="233">SUM(E387:E389)</f>
        <v>0</v>
      </c>
      <c r="F386" s="36">
        <f t="shared" si="233"/>
        <v>0</v>
      </c>
      <c r="G386" s="36">
        <f t="shared" si="233"/>
        <v>0</v>
      </c>
      <c r="H386" s="36">
        <f t="shared" si="233"/>
        <v>0</v>
      </c>
      <c r="I386" s="36">
        <f t="shared" si="233"/>
        <v>0</v>
      </c>
      <c r="J386" s="383"/>
      <c r="K386" s="201">
        <f t="shared" ref="K386:M386" si="234">SUM(K387:K389)</f>
        <v>0</v>
      </c>
      <c r="L386" s="201">
        <f t="shared" si="234"/>
        <v>0</v>
      </c>
      <c r="M386" s="201">
        <f t="shared" si="234"/>
        <v>0</v>
      </c>
      <c r="N386" s="41">
        <f>E386+H386+I386+K386+L386+M386</f>
        <v>0</v>
      </c>
    </row>
    <row r="387" spans="1:15" ht="23.25" x14ac:dyDescent="0.25">
      <c r="A387" s="424"/>
      <c r="B387" s="379"/>
      <c r="C387" s="427"/>
      <c r="D387" s="166" t="s">
        <v>14</v>
      </c>
      <c r="E387" s="167"/>
      <c r="F387" s="167"/>
      <c r="G387" s="167"/>
      <c r="H387" s="168"/>
      <c r="I387" s="168"/>
      <c r="J387" s="384"/>
      <c r="K387" s="202"/>
      <c r="L387" s="202"/>
      <c r="M387" s="202"/>
      <c r="N387" s="189">
        <f t="shared" ref="N387:N389" si="235">E387+H387+I387+K387+L387+M387</f>
        <v>0</v>
      </c>
    </row>
    <row r="388" spans="1:15" ht="23.25" x14ac:dyDescent="0.25">
      <c r="A388" s="424"/>
      <c r="B388" s="379"/>
      <c r="C388" s="427"/>
      <c r="D388" s="166" t="s">
        <v>6</v>
      </c>
      <c r="E388" s="167"/>
      <c r="F388" s="167"/>
      <c r="G388" s="167"/>
      <c r="H388" s="168"/>
      <c r="I388" s="168"/>
      <c r="J388" s="384"/>
      <c r="K388" s="202"/>
      <c r="L388" s="202"/>
      <c r="M388" s="202"/>
      <c r="N388" s="189">
        <f t="shared" si="235"/>
        <v>0</v>
      </c>
    </row>
    <row r="389" spans="1:15" ht="23.25" x14ac:dyDescent="0.25">
      <c r="A389" s="425"/>
      <c r="B389" s="380"/>
      <c r="C389" s="428"/>
      <c r="D389" s="166" t="s">
        <v>7</v>
      </c>
      <c r="E389" s="167"/>
      <c r="F389" s="167"/>
      <c r="G389" s="167"/>
      <c r="H389" s="168"/>
      <c r="I389" s="168"/>
      <c r="J389" s="385"/>
      <c r="K389" s="202"/>
      <c r="L389" s="202"/>
      <c r="M389" s="202"/>
      <c r="N389" s="189">
        <f t="shared" si="235"/>
        <v>0</v>
      </c>
    </row>
    <row r="390" spans="1:15" s="19" customFormat="1" ht="21" customHeight="1" x14ac:dyDescent="0.3">
      <c r="A390" s="424" t="s">
        <v>79</v>
      </c>
      <c r="B390" s="379" t="s">
        <v>26</v>
      </c>
      <c r="C390" s="427"/>
      <c r="D390" s="165" t="s">
        <v>13</v>
      </c>
      <c r="E390" s="36">
        <f t="shared" ref="E390:I390" si="236">SUM(E391:E393)</f>
        <v>0</v>
      </c>
      <c r="F390" s="36">
        <f t="shared" si="236"/>
        <v>0</v>
      </c>
      <c r="G390" s="36">
        <f t="shared" si="236"/>
        <v>0</v>
      </c>
      <c r="H390" s="36">
        <f t="shared" si="236"/>
        <v>0</v>
      </c>
      <c r="I390" s="36">
        <f t="shared" si="236"/>
        <v>0</v>
      </c>
      <c r="J390" s="383"/>
      <c r="K390" s="201">
        <f t="shared" ref="K390:M390" si="237">SUM(K391:K393)</f>
        <v>0</v>
      </c>
      <c r="L390" s="201">
        <f t="shared" si="237"/>
        <v>0</v>
      </c>
      <c r="M390" s="201">
        <f t="shared" si="237"/>
        <v>0</v>
      </c>
      <c r="N390" s="41">
        <f>E390+H390+I390+K390+L390+M390</f>
        <v>0</v>
      </c>
      <c r="O390" s="323"/>
    </row>
    <row r="391" spans="1:15" s="19" customFormat="1" ht="21" customHeight="1" x14ac:dyDescent="0.3">
      <c r="A391" s="424"/>
      <c r="B391" s="379"/>
      <c r="C391" s="427"/>
      <c r="D391" s="166" t="s">
        <v>14</v>
      </c>
      <c r="E391" s="167"/>
      <c r="F391" s="167"/>
      <c r="G391" s="167"/>
      <c r="H391" s="168"/>
      <c r="I391" s="168"/>
      <c r="J391" s="384"/>
      <c r="K391" s="202"/>
      <c r="L391" s="202"/>
      <c r="M391" s="202"/>
      <c r="N391" s="189">
        <f t="shared" ref="N391:N393" si="238">E391+H391+I391+K391+L391+M391</f>
        <v>0</v>
      </c>
      <c r="O391" s="323"/>
    </row>
    <row r="392" spans="1:15" s="19" customFormat="1" ht="21" customHeight="1" x14ac:dyDescent="0.3">
      <c r="A392" s="424"/>
      <c r="B392" s="379"/>
      <c r="C392" s="427"/>
      <c r="D392" s="166" t="s">
        <v>6</v>
      </c>
      <c r="E392" s="167"/>
      <c r="F392" s="167"/>
      <c r="G392" s="167"/>
      <c r="H392" s="168"/>
      <c r="I392" s="168"/>
      <c r="J392" s="384"/>
      <c r="K392" s="202"/>
      <c r="L392" s="202"/>
      <c r="M392" s="202"/>
      <c r="N392" s="189">
        <f t="shared" si="238"/>
        <v>0</v>
      </c>
      <c r="O392" s="323"/>
    </row>
    <row r="393" spans="1:15" s="19" customFormat="1" ht="21" customHeight="1" x14ac:dyDescent="0.3">
      <c r="A393" s="425"/>
      <c r="B393" s="380"/>
      <c r="C393" s="428"/>
      <c r="D393" s="166" t="s">
        <v>7</v>
      </c>
      <c r="E393" s="167"/>
      <c r="F393" s="167"/>
      <c r="G393" s="167"/>
      <c r="H393" s="168"/>
      <c r="I393" s="168"/>
      <c r="J393" s="385"/>
      <c r="K393" s="202"/>
      <c r="L393" s="202"/>
      <c r="M393" s="202"/>
      <c r="N393" s="189">
        <f t="shared" si="238"/>
        <v>0</v>
      </c>
      <c r="O393" s="323"/>
    </row>
    <row r="394" spans="1:15" ht="19.5" customHeight="1" thickBot="1" x14ac:dyDescent="0.3">
      <c r="A394" s="242" t="s">
        <v>38</v>
      </c>
      <c r="B394" s="327"/>
      <c r="C394" s="327"/>
      <c r="D394" s="328"/>
      <c r="E394" s="329"/>
      <c r="F394" s="329"/>
      <c r="G394" s="329"/>
      <c r="H394" s="329"/>
      <c r="I394" s="329"/>
      <c r="J394" s="329"/>
      <c r="K394" s="330"/>
      <c r="L394" s="325"/>
      <c r="M394" s="329"/>
      <c r="N394" s="331"/>
    </row>
    <row r="395" spans="1:15" x14ac:dyDescent="0.25">
      <c r="A395" s="241">
        <v>6</v>
      </c>
      <c r="B395" s="429" t="s">
        <v>98</v>
      </c>
      <c r="C395" s="430"/>
      <c r="D395" s="430"/>
      <c r="E395" s="430"/>
      <c r="F395" s="430"/>
      <c r="G395" s="430"/>
      <c r="H395" s="430"/>
      <c r="I395" s="430"/>
      <c r="J395" s="430"/>
      <c r="K395" s="430"/>
      <c r="L395" s="430"/>
      <c r="M395" s="430"/>
      <c r="N395" s="431"/>
    </row>
    <row r="396" spans="1:15" ht="22.5" x14ac:dyDescent="0.25">
      <c r="A396" s="423" t="s">
        <v>99</v>
      </c>
      <c r="B396" s="378" t="s">
        <v>26</v>
      </c>
      <c r="C396" s="426"/>
      <c r="D396" s="165" t="s">
        <v>13</v>
      </c>
      <c r="E396" s="36">
        <f t="shared" ref="E396:I396" si="239">SUM(E397:E399)</f>
        <v>0</v>
      </c>
      <c r="F396" s="36">
        <f t="shared" si="239"/>
        <v>0</v>
      </c>
      <c r="G396" s="36">
        <f t="shared" si="239"/>
        <v>0</v>
      </c>
      <c r="H396" s="36">
        <f t="shared" si="239"/>
        <v>0</v>
      </c>
      <c r="I396" s="36">
        <f t="shared" si="239"/>
        <v>0</v>
      </c>
      <c r="J396" s="383"/>
      <c r="K396" s="201">
        <f t="shared" ref="K396:M396" si="240">SUM(K397:K399)</f>
        <v>0</v>
      </c>
      <c r="L396" s="201">
        <f t="shared" si="240"/>
        <v>0</v>
      </c>
      <c r="M396" s="201">
        <f t="shared" si="240"/>
        <v>0</v>
      </c>
      <c r="N396" s="41">
        <f>E396+H396+I396+K396+L396+M396</f>
        <v>0</v>
      </c>
    </row>
    <row r="397" spans="1:15" ht="23.25" x14ac:dyDescent="0.25">
      <c r="A397" s="424"/>
      <c r="B397" s="379"/>
      <c r="C397" s="427"/>
      <c r="D397" s="166" t="s">
        <v>14</v>
      </c>
      <c r="E397" s="167"/>
      <c r="F397" s="167"/>
      <c r="G397" s="167"/>
      <c r="H397" s="168"/>
      <c r="I397" s="168"/>
      <c r="J397" s="384"/>
      <c r="K397" s="202"/>
      <c r="L397" s="202"/>
      <c r="M397" s="202"/>
      <c r="N397" s="189">
        <f t="shared" ref="N397:N399" si="241">E397+H397+I397+K397+L397+M397</f>
        <v>0</v>
      </c>
    </row>
    <row r="398" spans="1:15" ht="23.25" x14ac:dyDescent="0.25">
      <c r="A398" s="424"/>
      <c r="B398" s="379"/>
      <c r="C398" s="427"/>
      <c r="D398" s="166" t="s">
        <v>6</v>
      </c>
      <c r="E398" s="167"/>
      <c r="F398" s="167"/>
      <c r="G398" s="167"/>
      <c r="H398" s="168"/>
      <c r="I398" s="168"/>
      <c r="J398" s="384"/>
      <c r="K398" s="202"/>
      <c r="L398" s="202"/>
      <c r="M398" s="202"/>
      <c r="N398" s="189">
        <f t="shared" si="241"/>
        <v>0</v>
      </c>
    </row>
    <row r="399" spans="1:15" ht="23.25" x14ac:dyDescent="0.25">
      <c r="A399" s="425"/>
      <c r="B399" s="380"/>
      <c r="C399" s="428"/>
      <c r="D399" s="166" t="s">
        <v>7</v>
      </c>
      <c r="E399" s="167"/>
      <c r="F399" s="167"/>
      <c r="G399" s="167"/>
      <c r="H399" s="168"/>
      <c r="I399" s="168"/>
      <c r="J399" s="385"/>
      <c r="K399" s="202"/>
      <c r="L399" s="202"/>
      <c r="M399" s="202"/>
      <c r="N399" s="189">
        <f t="shared" si="241"/>
        <v>0</v>
      </c>
    </row>
    <row r="400" spans="1:15" ht="14.25" customHeight="1" x14ac:dyDescent="0.25">
      <c r="A400" s="423" t="s">
        <v>99</v>
      </c>
      <c r="B400" s="378" t="s">
        <v>26</v>
      </c>
      <c r="C400" s="426"/>
      <c r="D400" s="165" t="s">
        <v>13</v>
      </c>
      <c r="E400" s="36">
        <f t="shared" ref="E400:I400" si="242">SUM(E401:E403)</f>
        <v>0</v>
      </c>
      <c r="F400" s="36">
        <f t="shared" si="242"/>
        <v>0</v>
      </c>
      <c r="G400" s="36">
        <f t="shared" si="242"/>
        <v>0</v>
      </c>
      <c r="H400" s="36">
        <f t="shared" si="242"/>
        <v>0</v>
      </c>
      <c r="I400" s="36">
        <f t="shared" si="242"/>
        <v>0</v>
      </c>
      <c r="J400" s="383"/>
      <c r="K400" s="201">
        <f t="shared" ref="K400:M400" si="243">SUM(K401:K403)</f>
        <v>0</v>
      </c>
      <c r="L400" s="201">
        <f t="shared" si="243"/>
        <v>0</v>
      </c>
      <c r="M400" s="201">
        <f t="shared" si="243"/>
        <v>0</v>
      </c>
      <c r="N400" s="41">
        <f>E400+H400+I400+K400+L400+M400</f>
        <v>0</v>
      </c>
    </row>
    <row r="401" spans="1:14" ht="23.25" x14ac:dyDescent="0.25">
      <c r="A401" s="424"/>
      <c r="B401" s="379"/>
      <c r="C401" s="427"/>
      <c r="D401" s="166" t="s">
        <v>14</v>
      </c>
      <c r="E401" s="167"/>
      <c r="F401" s="167"/>
      <c r="G401" s="167"/>
      <c r="H401" s="168"/>
      <c r="I401" s="168"/>
      <c r="J401" s="384"/>
      <c r="K401" s="202"/>
      <c r="L401" s="202"/>
      <c r="M401" s="202"/>
      <c r="N401" s="189">
        <f t="shared" ref="N401:N403" si="244">E401+H401+I401+K401+L401+M401</f>
        <v>0</v>
      </c>
    </row>
    <row r="402" spans="1:14" ht="23.25" x14ac:dyDescent="0.25">
      <c r="A402" s="424"/>
      <c r="B402" s="379"/>
      <c r="C402" s="427"/>
      <c r="D402" s="166" t="s">
        <v>6</v>
      </c>
      <c r="E402" s="167"/>
      <c r="F402" s="167"/>
      <c r="G402" s="167"/>
      <c r="H402" s="168"/>
      <c r="I402" s="168"/>
      <c r="J402" s="384"/>
      <c r="K402" s="202"/>
      <c r="L402" s="202"/>
      <c r="M402" s="202"/>
      <c r="N402" s="189">
        <f t="shared" si="244"/>
        <v>0</v>
      </c>
    </row>
    <row r="403" spans="1:14" ht="23.25" x14ac:dyDescent="0.25">
      <c r="A403" s="425"/>
      <c r="B403" s="380"/>
      <c r="C403" s="428"/>
      <c r="D403" s="166" t="s">
        <v>7</v>
      </c>
      <c r="E403" s="167"/>
      <c r="F403" s="167"/>
      <c r="G403" s="167"/>
      <c r="H403" s="168"/>
      <c r="I403" s="168"/>
      <c r="J403" s="385"/>
      <c r="K403" s="202"/>
      <c r="L403" s="202"/>
      <c r="M403" s="202"/>
      <c r="N403" s="189">
        <f t="shared" si="244"/>
        <v>0</v>
      </c>
    </row>
    <row r="404" spans="1:14" ht="21" thickBot="1" x14ac:dyDescent="0.3">
      <c r="A404" s="242" t="s">
        <v>38</v>
      </c>
      <c r="B404" s="327"/>
      <c r="C404" s="327"/>
      <c r="D404" s="328"/>
      <c r="E404" s="329"/>
      <c r="F404" s="329"/>
      <c r="G404" s="329"/>
      <c r="H404" s="329"/>
      <c r="I404" s="329"/>
      <c r="J404" s="329"/>
      <c r="K404" s="330"/>
      <c r="L404" s="330"/>
      <c r="M404" s="329"/>
      <c r="N404" s="331"/>
    </row>
  </sheetData>
  <mergeCells count="401">
    <mergeCell ref="J5:J8"/>
    <mergeCell ref="B10:B13"/>
    <mergeCell ref="A390:A393"/>
    <mergeCell ref="B390:B393"/>
    <mergeCell ref="C390:C393"/>
    <mergeCell ref="J390:J393"/>
    <mergeCell ref="B18:B21"/>
    <mergeCell ref="A36:A39"/>
    <mergeCell ref="K2:N2"/>
    <mergeCell ref="K35:N35"/>
    <mergeCell ref="A34:N34"/>
    <mergeCell ref="K17:N17"/>
    <mergeCell ref="A16:N16"/>
    <mergeCell ref="K22:N22"/>
    <mergeCell ref="A18:A21"/>
    <mergeCell ref="C22:J22"/>
    <mergeCell ref="C18:C21"/>
    <mergeCell ref="C23:C26"/>
    <mergeCell ref="C17:J17"/>
    <mergeCell ref="C35:J35"/>
    <mergeCell ref="B23:B26"/>
    <mergeCell ref="A2:J2"/>
    <mergeCell ref="C3:D3"/>
    <mergeCell ref="E3:I3"/>
    <mergeCell ref="J3:J4"/>
    <mergeCell ref="B365:N365"/>
    <mergeCell ref="N3:N4"/>
    <mergeCell ref="A5:A8"/>
    <mergeCell ref="B5:B8"/>
    <mergeCell ref="C5:C8"/>
    <mergeCell ref="J18:J21"/>
    <mergeCell ref="B341:B344"/>
    <mergeCell ref="A341:A344"/>
    <mergeCell ref="A70:A73"/>
    <mergeCell ref="C70:C73"/>
    <mergeCell ref="A339:N339"/>
    <mergeCell ref="A84:N84"/>
    <mergeCell ref="C85:J85"/>
    <mergeCell ref="K85:N85"/>
    <mergeCell ref="A86:A89"/>
    <mergeCell ref="B86:B89"/>
    <mergeCell ref="C86:C89"/>
    <mergeCell ref="J86:J89"/>
    <mergeCell ref="C90:J90"/>
    <mergeCell ref="A23:A26"/>
    <mergeCell ref="B36:B39"/>
    <mergeCell ref="J341:J344"/>
    <mergeCell ref="J10:J13"/>
    <mergeCell ref="J23:J26"/>
    <mergeCell ref="J346:J349"/>
    <mergeCell ref="J350:J353"/>
    <mergeCell ref="J356:J359"/>
    <mergeCell ref="J121:J124"/>
    <mergeCell ref="C114:C117"/>
    <mergeCell ref="J114:J117"/>
    <mergeCell ref="A144:A147"/>
    <mergeCell ref="B144:B147"/>
    <mergeCell ref="J144:J147"/>
    <mergeCell ref="J148:J151"/>
    <mergeCell ref="B109:B112"/>
    <mergeCell ref="C109:C112"/>
    <mergeCell ref="J109:J112"/>
    <mergeCell ref="A119:N119"/>
    <mergeCell ref="A121:A124"/>
    <mergeCell ref="B121:B124"/>
    <mergeCell ref="A148:A151"/>
    <mergeCell ref="C148:C151"/>
    <mergeCell ref="A125:A128"/>
    <mergeCell ref="C125:C128"/>
    <mergeCell ref="C159:J159"/>
    <mergeCell ref="K159:N159"/>
    <mergeCell ref="A160:A163"/>
    <mergeCell ref="A360:A363"/>
    <mergeCell ref="B360:B363"/>
    <mergeCell ref="C360:C363"/>
    <mergeCell ref="C346:C349"/>
    <mergeCell ref="A346:A349"/>
    <mergeCell ref="A350:A353"/>
    <mergeCell ref="B350:B353"/>
    <mergeCell ref="C350:C353"/>
    <mergeCell ref="A91:A94"/>
    <mergeCell ref="B149:B151"/>
    <mergeCell ref="A153:N153"/>
    <mergeCell ref="C131:J131"/>
    <mergeCell ref="K131:N131"/>
    <mergeCell ref="J360:J363"/>
    <mergeCell ref="J102:J105"/>
    <mergeCell ref="B103:B105"/>
    <mergeCell ref="A107:N107"/>
    <mergeCell ref="C113:J113"/>
    <mergeCell ref="K113:N113"/>
    <mergeCell ref="A114:A117"/>
    <mergeCell ref="B114:B117"/>
    <mergeCell ref="C108:J108"/>
    <mergeCell ref="K108:N108"/>
    <mergeCell ref="A109:A112"/>
    <mergeCell ref="A386:A389"/>
    <mergeCell ref="B386:B389"/>
    <mergeCell ref="C386:C389"/>
    <mergeCell ref="A366:A369"/>
    <mergeCell ref="B366:B369"/>
    <mergeCell ref="C366:C369"/>
    <mergeCell ref="B385:N385"/>
    <mergeCell ref="A370:A373"/>
    <mergeCell ref="B370:B373"/>
    <mergeCell ref="C370:C373"/>
    <mergeCell ref="A376:A379"/>
    <mergeCell ref="B376:B379"/>
    <mergeCell ref="C376:C379"/>
    <mergeCell ref="J386:J389"/>
    <mergeCell ref="J366:J369"/>
    <mergeCell ref="A380:A383"/>
    <mergeCell ref="B380:B383"/>
    <mergeCell ref="C380:C383"/>
    <mergeCell ref="B375:N375"/>
    <mergeCell ref="J370:J373"/>
    <mergeCell ref="J376:J379"/>
    <mergeCell ref="J380:J383"/>
    <mergeCell ref="C10:C13"/>
    <mergeCell ref="A10:A13"/>
    <mergeCell ref="C341:C344"/>
    <mergeCell ref="A356:A359"/>
    <mergeCell ref="B356:B359"/>
    <mergeCell ref="C356:C359"/>
    <mergeCell ref="B345:N345"/>
    <mergeCell ref="B355:N355"/>
    <mergeCell ref="B346:B349"/>
    <mergeCell ref="C97:J97"/>
    <mergeCell ref="K97:N97"/>
    <mergeCell ref="A98:A101"/>
    <mergeCell ref="B98:B101"/>
    <mergeCell ref="J98:J101"/>
    <mergeCell ref="C120:J120"/>
    <mergeCell ref="K120:N120"/>
    <mergeCell ref="A142:N142"/>
    <mergeCell ref="C143:J143"/>
    <mergeCell ref="K143:N143"/>
    <mergeCell ref="A132:A135"/>
    <mergeCell ref="B132:B135"/>
    <mergeCell ref="C132:C135"/>
    <mergeCell ref="A102:A105"/>
    <mergeCell ref="C102:C105"/>
    <mergeCell ref="B160:B163"/>
    <mergeCell ref="C160:C163"/>
    <mergeCell ref="J160:J163"/>
    <mergeCell ref="C154:J154"/>
    <mergeCell ref="K154:N154"/>
    <mergeCell ref="A155:A158"/>
    <mergeCell ref="B155:B158"/>
    <mergeCell ref="C155:C158"/>
    <mergeCell ref="J155:J158"/>
    <mergeCell ref="J125:J128"/>
    <mergeCell ref="B126:B128"/>
    <mergeCell ref="A130:N130"/>
    <mergeCell ref="C136:J136"/>
    <mergeCell ref="K136:N136"/>
    <mergeCell ref="A137:A140"/>
    <mergeCell ref="B137:B140"/>
    <mergeCell ref="C137:C140"/>
    <mergeCell ref="J137:J140"/>
    <mergeCell ref="A171:A174"/>
    <mergeCell ref="C171:C174"/>
    <mergeCell ref="J171:J174"/>
    <mergeCell ref="B172:B174"/>
    <mergeCell ref="A176:N176"/>
    <mergeCell ref="A165:N165"/>
    <mergeCell ref="C166:J166"/>
    <mergeCell ref="K166:N166"/>
    <mergeCell ref="A167:A170"/>
    <mergeCell ref="B167:B170"/>
    <mergeCell ref="J167:J170"/>
    <mergeCell ref="C182:J182"/>
    <mergeCell ref="K182:N182"/>
    <mergeCell ref="A183:A186"/>
    <mergeCell ref="B183:B186"/>
    <mergeCell ref="C183:C186"/>
    <mergeCell ref="J183:J186"/>
    <mergeCell ref="C177:J177"/>
    <mergeCell ref="K177:N177"/>
    <mergeCell ref="A178:A181"/>
    <mergeCell ref="B178:B181"/>
    <mergeCell ref="C178:C181"/>
    <mergeCell ref="J178:J181"/>
    <mergeCell ref="A194:A197"/>
    <mergeCell ref="C194:C197"/>
    <mergeCell ref="J194:J197"/>
    <mergeCell ref="B195:B197"/>
    <mergeCell ref="A199:N199"/>
    <mergeCell ref="A188:N188"/>
    <mergeCell ref="C189:J189"/>
    <mergeCell ref="K189:N189"/>
    <mergeCell ref="A190:A193"/>
    <mergeCell ref="B190:B193"/>
    <mergeCell ref="J190:J193"/>
    <mergeCell ref="C205:J205"/>
    <mergeCell ref="K205:N205"/>
    <mergeCell ref="A206:A209"/>
    <mergeCell ref="B206:B209"/>
    <mergeCell ref="C206:C209"/>
    <mergeCell ref="J206:J209"/>
    <mergeCell ref="C200:J200"/>
    <mergeCell ref="K200:N200"/>
    <mergeCell ref="A201:A204"/>
    <mergeCell ref="B201:B204"/>
    <mergeCell ref="C201:C204"/>
    <mergeCell ref="J201:J204"/>
    <mergeCell ref="A217:A220"/>
    <mergeCell ref="C217:C220"/>
    <mergeCell ref="J217:J220"/>
    <mergeCell ref="B218:B220"/>
    <mergeCell ref="A222:N222"/>
    <mergeCell ref="A211:N211"/>
    <mergeCell ref="C212:J212"/>
    <mergeCell ref="K212:N212"/>
    <mergeCell ref="A213:A216"/>
    <mergeCell ref="B213:B216"/>
    <mergeCell ref="J213:J216"/>
    <mergeCell ref="A228:A231"/>
    <mergeCell ref="B228:B231"/>
    <mergeCell ref="C228:C231"/>
    <mergeCell ref="J228:J231"/>
    <mergeCell ref="C223:J223"/>
    <mergeCell ref="K223:N223"/>
    <mergeCell ref="A224:A227"/>
    <mergeCell ref="B224:B227"/>
    <mergeCell ref="C224:C227"/>
    <mergeCell ref="J224:J227"/>
    <mergeCell ref="A239:A242"/>
    <mergeCell ref="C239:C242"/>
    <mergeCell ref="J239:J242"/>
    <mergeCell ref="B240:B242"/>
    <mergeCell ref="A244:N244"/>
    <mergeCell ref="A233:N233"/>
    <mergeCell ref="C234:J234"/>
    <mergeCell ref="K234:N234"/>
    <mergeCell ref="A235:A238"/>
    <mergeCell ref="B235:B238"/>
    <mergeCell ref="J235:J238"/>
    <mergeCell ref="C250:J250"/>
    <mergeCell ref="K250:N250"/>
    <mergeCell ref="A251:A254"/>
    <mergeCell ref="B251:B254"/>
    <mergeCell ref="C251:C254"/>
    <mergeCell ref="J251:J254"/>
    <mergeCell ref="C245:J245"/>
    <mergeCell ref="K245:N245"/>
    <mergeCell ref="A246:A249"/>
    <mergeCell ref="B246:B249"/>
    <mergeCell ref="C246:C249"/>
    <mergeCell ref="J246:J249"/>
    <mergeCell ref="A262:A265"/>
    <mergeCell ref="C262:C265"/>
    <mergeCell ref="J262:J265"/>
    <mergeCell ref="B263:B265"/>
    <mergeCell ref="A267:N267"/>
    <mergeCell ref="A256:N256"/>
    <mergeCell ref="C257:J257"/>
    <mergeCell ref="K257:N257"/>
    <mergeCell ref="A258:A261"/>
    <mergeCell ref="B258:B261"/>
    <mergeCell ref="J258:J261"/>
    <mergeCell ref="C273:J273"/>
    <mergeCell ref="K273:N273"/>
    <mergeCell ref="A274:A277"/>
    <mergeCell ref="B274:B277"/>
    <mergeCell ref="C274:C277"/>
    <mergeCell ref="J274:J277"/>
    <mergeCell ref="C281:C284"/>
    <mergeCell ref="C268:J268"/>
    <mergeCell ref="K268:N268"/>
    <mergeCell ref="A269:A272"/>
    <mergeCell ref="B269:B272"/>
    <mergeCell ref="C269:C272"/>
    <mergeCell ref="J269:J272"/>
    <mergeCell ref="A285:A288"/>
    <mergeCell ref="C285:C288"/>
    <mergeCell ref="J285:J288"/>
    <mergeCell ref="B286:B288"/>
    <mergeCell ref="A290:N290"/>
    <mergeCell ref="J297:J300"/>
    <mergeCell ref="A279:N279"/>
    <mergeCell ref="C280:J280"/>
    <mergeCell ref="K280:N280"/>
    <mergeCell ref="A281:A284"/>
    <mergeCell ref="B281:B284"/>
    <mergeCell ref="J281:J284"/>
    <mergeCell ref="J315:J318"/>
    <mergeCell ref="A308:A311"/>
    <mergeCell ref="C308:C311"/>
    <mergeCell ref="J308:J311"/>
    <mergeCell ref="B309:B311"/>
    <mergeCell ref="A313:N313"/>
    <mergeCell ref="C304:C307"/>
    <mergeCell ref="C291:J291"/>
    <mergeCell ref="K291:N291"/>
    <mergeCell ref="A292:A295"/>
    <mergeCell ref="B292:B295"/>
    <mergeCell ref="C292:C295"/>
    <mergeCell ref="J292:J295"/>
    <mergeCell ref="K3:M3"/>
    <mergeCell ref="A76:A77"/>
    <mergeCell ref="A78:A79"/>
    <mergeCell ref="A80:A81"/>
    <mergeCell ref="A82:A83"/>
    <mergeCell ref="A75:N75"/>
    <mergeCell ref="A331:A334"/>
    <mergeCell ref="C331:C334"/>
    <mergeCell ref="J331:J334"/>
    <mergeCell ref="B332:B334"/>
    <mergeCell ref="A325:N325"/>
    <mergeCell ref="C326:J326"/>
    <mergeCell ref="K326:N326"/>
    <mergeCell ref="A327:A330"/>
    <mergeCell ref="B327:B330"/>
    <mergeCell ref="J327:J330"/>
    <mergeCell ref="C319:J319"/>
    <mergeCell ref="K319:N319"/>
    <mergeCell ref="A320:A323"/>
    <mergeCell ref="B320:B323"/>
    <mergeCell ref="C320:C323"/>
    <mergeCell ref="J320:J323"/>
    <mergeCell ref="C314:J314"/>
    <mergeCell ref="K314:N314"/>
    <mergeCell ref="C327:C330"/>
    <mergeCell ref="C36:C39"/>
    <mergeCell ref="C98:C101"/>
    <mergeCell ref="C121:C124"/>
    <mergeCell ref="C144:C147"/>
    <mergeCell ref="C167:C170"/>
    <mergeCell ref="C190:C193"/>
    <mergeCell ref="C213:C216"/>
    <mergeCell ref="C235:C238"/>
    <mergeCell ref="C258:C261"/>
    <mergeCell ref="A302:N302"/>
    <mergeCell ref="C303:J303"/>
    <mergeCell ref="K303:N303"/>
    <mergeCell ref="A304:A307"/>
    <mergeCell ref="B304:B307"/>
    <mergeCell ref="J304:J307"/>
    <mergeCell ref="C296:J296"/>
    <mergeCell ref="K296:N296"/>
    <mergeCell ref="A297:A300"/>
    <mergeCell ref="B297:B300"/>
    <mergeCell ref="C297:C300"/>
    <mergeCell ref="A315:A318"/>
    <mergeCell ref="B315:B318"/>
    <mergeCell ref="C315:C318"/>
    <mergeCell ref="A400:A403"/>
    <mergeCell ref="B400:B403"/>
    <mergeCell ref="C400:C403"/>
    <mergeCell ref="J400:J403"/>
    <mergeCell ref="B395:N395"/>
    <mergeCell ref="A396:A399"/>
    <mergeCell ref="B396:B399"/>
    <mergeCell ref="C396:C399"/>
    <mergeCell ref="J396:J399"/>
    <mergeCell ref="A28:N28"/>
    <mergeCell ref="C29:J29"/>
    <mergeCell ref="K29:N29"/>
    <mergeCell ref="A30:A33"/>
    <mergeCell ref="B30:B33"/>
    <mergeCell ref="C30:C33"/>
    <mergeCell ref="J30:J33"/>
    <mergeCell ref="C50:J50"/>
    <mergeCell ref="K50:N50"/>
    <mergeCell ref="C45:J45"/>
    <mergeCell ref="K45:N45"/>
    <mergeCell ref="A46:A49"/>
    <mergeCell ref="B46:B49"/>
    <mergeCell ref="C46:C49"/>
    <mergeCell ref="J46:J49"/>
    <mergeCell ref="C40:J40"/>
    <mergeCell ref="K40:N40"/>
    <mergeCell ref="A41:A44"/>
    <mergeCell ref="B41:B44"/>
    <mergeCell ref="C41:C44"/>
    <mergeCell ref="J41:J44"/>
    <mergeCell ref="J36:J39"/>
    <mergeCell ref="A51:A54"/>
    <mergeCell ref="B51:B54"/>
    <mergeCell ref="C51:C54"/>
    <mergeCell ref="J51:J54"/>
    <mergeCell ref="C55:J55"/>
    <mergeCell ref="K55:N55"/>
    <mergeCell ref="A56:A59"/>
    <mergeCell ref="B56:B59"/>
    <mergeCell ref="C56:C59"/>
    <mergeCell ref="J56:J59"/>
    <mergeCell ref="B91:B94"/>
    <mergeCell ref="C91:C94"/>
    <mergeCell ref="J91:J94"/>
    <mergeCell ref="A96:N96"/>
    <mergeCell ref="C60:J60"/>
    <mergeCell ref="K60:N60"/>
    <mergeCell ref="A61:A64"/>
    <mergeCell ref="B61:B64"/>
    <mergeCell ref="C61:C64"/>
    <mergeCell ref="J61:J64"/>
    <mergeCell ref="K90:N90"/>
    <mergeCell ref="J70:J73"/>
    <mergeCell ref="B71:B73"/>
  </mergeCells>
  <pageMargins left="0.19685039370078741" right="0.19685039370078741" top="0.19685039370078741" bottom="0.19685039370078741" header="0.15748031496062992" footer="0.15748031496062992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70</v>
      </c>
      <c r="N1" s="17" t="s">
        <v>68</v>
      </c>
    </row>
    <row r="2" spans="1:52" ht="76.5" customHeight="1" thickBot="1" x14ac:dyDescent="0.3">
      <c r="A2" s="520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520"/>
      <c r="C2" s="520"/>
      <c r="D2" s="520"/>
      <c r="E2" s="520"/>
      <c r="F2" s="520"/>
      <c r="G2" s="520"/>
      <c r="H2" s="520"/>
      <c r="I2" s="520"/>
      <c r="J2" s="520"/>
      <c r="K2" s="513" t="s">
        <v>92</v>
      </c>
      <c r="L2" s="513"/>
      <c r="M2" s="513"/>
      <c r="N2" s="514"/>
      <c r="Y2" s="299" t="s">
        <v>73</v>
      </c>
    </row>
    <row r="3" spans="1:52" ht="120.75" customHeight="1" thickBot="1" x14ac:dyDescent="0.3">
      <c r="A3" s="10" t="s">
        <v>0</v>
      </c>
      <c r="B3" s="11" t="s">
        <v>1</v>
      </c>
      <c r="C3" s="521" t="s">
        <v>2</v>
      </c>
      <c r="D3" s="522"/>
      <c r="E3" s="523" t="s">
        <v>80</v>
      </c>
      <c r="F3" s="524"/>
      <c r="G3" s="524"/>
      <c r="H3" s="524"/>
      <c r="I3" s="524"/>
      <c r="J3" s="485" t="s">
        <v>93</v>
      </c>
      <c r="K3" s="442" t="str">
        <f>'Приложение 1 (ОТЧЕТНЫЙ ПЕРИОД) '!K3</f>
        <v>ИТОГ ПРОФИНАНСИРОВАННО, млн рублей</v>
      </c>
      <c r="L3" s="564"/>
      <c r="M3" s="565"/>
      <c r="N3" s="487" t="s">
        <v>17</v>
      </c>
      <c r="R3" s="149" t="s">
        <v>100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городской округ (муниципальный р-н)</v>
      </c>
      <c r="C4" s="12" t="s">
        <v>3</v>
      </c>
      <c r="D4" s="13" t="s">
        <v>4</v>
      </c>
      <c r="E4" s="22" t="str">
        <f>'Приложение 1 (ОТЧЕТНЫЙ ПЕРИОД) '!E4</f>
        <v>2022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
на 01.09.2022</v>
      </c>
      <c r="H4" s="22" t="str">
        <f>'Приложение 1 (ОТЧЕТНЫЙ ПЕРИОД) '!H4</f>
        <v>2023 г.
(план в соответствии с бюджетом)</v>
      </c>
      <c r="I4" s="22" t="str">
        <f>'Приложение 1 (ОТЧЕТНЫЙ ПЕРИОД) '!I4</f>
        <v>2024 г.
 (план в соответствии с бюджетом)</v>
      </c>
      <c r="J4" s="486"/>
      <c r="K4" s="334" t="str">
        <f>'Приложение 1 (ОТЧЕТНЫЙ ПЕРИОД) '!K4</f>
        <v>2019 г.</v>
      </c>
      <c r="L4" s="332" t="str">
        <f>'Приложение 1 (ОТЧЕТНЫЙ ПЕРИОД) '!L4</f>
        <v>2020 г.</v>
      </c>
      <c r="M4" s="335" t="str">
        <f>'Приложение 1 (ОТЧЕТНЫЙ ПЕРИОД) '!M4</f>
        <v>2021 г.</v>
      </c>
      <c r="N4" s="561"/>
      <c r="P4" s="188" t="s">
        <v>67</v>
      </c>
      <c r="R4" s="123" t="str">
        <f>B4</f>
        <v>городской округ (муниципальный р-н)</v>
      </c>
      <c r="S4" s="124" t="s">
        <v>69</v>
      </c>
      <c r="T4" s="124" t="str">
        <f>E4</f>
        <v>2022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
на 01.09.2022</v>
      </c>
      <c r="W4" s="243" t="s">
        <v>84</v>
      </c>
      <c r="X4" s="243" t="s">
        <v>83</v>
      </c>
      <c r="Y4" s="246" t="s">
        <v>81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89"/>
      <c r="B5" s="492" t="s">
        <v>41</v>
      </c>
      <c r="C5" s="495"/>
      <c r="D5" s="290" t="s">
        <v>5</v>
      </c>
      <c r="E5" s="291">
        <f t="shared" ref="E5:N5" si="1">E6+E7+E8</f>
        <v>296.33787754999997</v>
      </c>
      <c r="F5" s="291">
        <f t="shared" si="1"/>
        <v>236.143</v>
      </c>
      <c r="G5" s="291">
        <f t="shared" si="1"/>
        <v>135.23472825000002</v>
      </c>
      <c r="H5" s="291">
        <f t="shared" si="1"/>
        <v>25.719589670000001</v>
      </c>
      <c r="I5" s="291">
        <f t="shared" si="1"/>
        <v>26.476716970000002</v>
      </c>
      <c r="J5" s="510"/>
      <c r="K5" s="336">
        <f t="shared" si="1"/>
        <v>22.189090910000001</v>
      </c>
      <c r="L5" s="333">
        <f t="shared" si="1"/>
        <v>89.130293530000017</v>
      </c>
      <c r="M5" s="337">
        <f t="shared" si="1"/>
        <v>288.54805384000002</v>
      </c>
      <c r="N5" s="302">
        <f t="shared" si="1"/>
        <v>748.40162247000012</v>
      </c>
      <c r="O5" s="111"/>
      <c r="P5" s="183"/>
      <c r="Q5" s="112"/>
      <c r="R5" s="492" t="str">
        <f>B5</f>
        <v xml:space="preserve">ВСЕГО </v>
      </c>
      <c r="S5" s="37" t="str">
        <f>D5</f>
        <v>Всего</v>
      </c>
      <c r="T5" s="37">
        <f>E5</f>
        <v>296.33787754999997</v>
      </c>
      <c r="U5" s="37">
        <f t="shared" ref="U5:V5" si="2">F5</f>
        <v>236.143</v>
      </c>
      <c r="V5" s="37">
        <f t="shared" si="2"/>
        <v>135.23472825000002</v>
      </c>
      <c r="W5" s="37">
        <f>F5/E5%</f>
        <v>79.687079475743516</v>
      </c>
      <c r="X5" s="37">
        <f>G5/F5%</f>
        <v>57.268150336872161</v>
      </c>
      <c r="Y5" s="247">
        <f>V5/T5%</f>
        <v>45.635316473231597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90"/>
      <c r="B6" s="493"/>
      <c r="C6" s="496"/>
      <c r="D6" s="287" t="s">
        <v>14</v>
      </c>
      <c r="E6" s="288">
        <f t="shared" ref="E6:I8" si="3">E19+E135</f>
        <v>6.6334811699999996</v>
      </c>
      <c r="F6" s="288">
        <f t="shared" si="3"/>
        <v>6.63</v>
      </c>
      <c r="G6" s="288">
        <f t="shared" si="3"/>
        <v>5.8747437700000003</v>
      </c>
      <c r="H6" s="288">
        <f t="shared" si="3"/>
        <v>6.6334811699999996</v>
      </c>
      <c r="I6" s="288">
        <f t="shared" si="3"/>
        <v>7.37</v>
      </c>
      <c r="J6" s="511"/>
      <c r="K6" s="300">
        <f t="shared" ref="K6:M8" si="4">K19+K135</f>
        <v>7.6</v>
      </c>
      <c r="L6" s="289">
        <f t="shared" si="4"/>
        <v>9.0861286999999997</v>
      </c>
      <c r="M6" s="338">
        <f t="shared" si="4"/>
        <v>185.21687173000004</v>
      </c>
      <c r="N6" s="303">
        <f t="shared" ref="N6" si="5">N19+N135</f>
        <v>222.53996277000005</v>
      </c>
      <c r="O6" s="111"/>
      <c r="P6" s="183"/>
      <c r="Q6" s="112"/>
      <c r="R6" s="493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90"/>
      <c r="B7" s="493"/>
      <c r="C7" s="496"/>
      <c r="D7" s="287" t="s">
        <v>6</v>
      </c>
      <c r="E7" s="288">
        <f t="shared" si="3"/>
        <v>288.09873197000002</v>
      </c>
      <c r="F7" s="288">
        <f t="shared" si="3"/>
        <v>228.001</v>
      </c>
      <c r="G7" s="288">
        <f t="shared" si="3"/>
        <v>128.51384430000002</v>
      </c>
      <c r="H7" s="288">
        <f t="shared" si="3"/>
        <v>18.917526970000001</v>
      </c>
      <c r="I7" s="288">
        <f t="shared" si="3"/>
        <v>18.932149800000001</v>
      </c>
      <c r="J7" s="511"/>
      <c r="K7" s="300">
        <f t="shared" si="4"/>
        <v>14.290000000000001</v>
      </c>
      <c r="L7" s="289">
        <f t="shared" si="4"/>
        <v>79.534068040000008</v>
      </c>
      <c r="M7" s="338">
        <f t="shared" si="4"/>
        <v>102.22871124000001</v>
      </c>
      <c r="N7" s="303">
        <f t="shared" ref="N7" si="6">N20+N136</f>
        <v>522.00118802000009</v>
      </c>
      <c r="O7" s="111"/>
      <c r="P7" s="183"/>
      <c r="Q7" s="112"/>
      <c r="R7" s="493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90"/>
      <c r="B8" s="493"/>
      <c r="C8" s="497"/>
      <c r="D8" s="292" t="s">
        <v>7</v>
      </c>
      <c r="E8" s="293">
        <f t="shared" si="3"/>
        <v>1.6056644099999999</v>
      </c>
      <c r="F8" s="293">
        <f t="shared" si="3"/>
        <v>1.512</v>
      </c>
      <c r="G8" s="293">
        <f t="shared" si="3"/>
        <v>0.84614018000000002</v>
      </c>
      <c r="H8" s="293">
        <f t="shared" si="3"/>
        <v>0.16858153000000001</v>
      </c>
      <c r="I8" s="293">
        <f t="shared" si="3"/>
        <v>0.17456717000000002</v>
      </c>
      <c r="J8" s="512"/>
      <c r="K8" s="301">
        <f t="shared" si="4"/>
        <v>0.29909090999999999</v>
      </c>
      <c r="L8" s="294">
        <f t="shared" si="4"/>
        <v>0.51009678999999997</v>
      </c>
      <c r="M8" s="339">
        <f t="shared" si="4"/>
        <v>1.1024708699999999</v>
      </c>
      <c r="N8" s="304">
        <f t="shared" ref="N8" si="7">N21+N137</f>
        <v>3.8604716799999998</v>
      </c>
      <c r="O8" s="111"/>
      <c r="P8" s="183"/>
      <c r="Q8" s="112"/>
      <c r="R8" s="494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67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67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67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67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76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68"/>
      <c r="B18" s="498" t="s">
        <v>88</v>
      </c>
      <c r="C18" s="465"/>
      <c r="D18" s="38" t="s">
        <v>5</v>
      </c>
      <c r="E18" s="39">
        <f>'Приложение 1 (ОТЧЕТНЫЙ ПЕРИОД) '!E10</f>
        <v>269.01587269999999</v>
      </c>
      <c r="F18" s="39">
        <f>'Приложение 1 (ОТЧЕТНЫЙ ПЕРИОД) '!F10</f>
        <v>208.82299999999998</v>
      </c>
      <c r="G18" s="39">
        <f>'Приложение 1 (ОТЧЕТНЫЙ ПЕРИОД) '!G10</f>
        <v>119.05372825000001</v>
      </c>
      <c r="H18" s="39">
        <f>'Приложение 1 (ОТЧЕТНЫЙ ПЕРИОД) '!H10</f>
        <v>12.262872699999999</v>
      </c>
      <c r="I18" s="39">
        <f>'Приложение 1 (ОТЧЕТНЫЙ ПЕРИОД) '!I10</f>
        <v>13.02</v>
      </c>
      <c r="J18" s="566"/>
      <c r="K18" s="195">
        <f>'Приложение 1 (ОТЧЕТНЫЙ ПЕРИОД) '!K10</f>
        <v>11.28</v>
      </c>
      <c r="L18" s="195">
        <f>'Приложение 1 (ОТЧЕТНЫЙ ПЕРИОД) '!L10</f>
        <v>75.531649850000008</v>
      </c>
      <c r="M18" s="195">
        <f>'Приложение 1 (ОТЧЕТНЫЙ ПЕРИОД) '!M10</f>
        <v>281.68156024000001</v>
      </c>
      <c r="N18" s="40">
        <f>'Приложение 1 (ОТЧЕТНЫЙ ПЕРИОД) '!N10</f>
        <v>662.79195549000008</v>
      </c>
      <c r="O18" s="111"/>
      <c r="P18" s="183"/>
      <c r="Q18" s="112"/>
      <c r="R18" s="534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269.01587269999999</v>
      </c>
      <c r="U18" s="220">
        <f t="shared" ref="U18" si="9">F18</f>
        <v>208.82299999999998</v>
      </c>
      <c r="V18" s="220">
        <f t="shared" ref="V18" si="10">G18</f>
        <v>119.05372825000001</v>
      </c>
      <c r="W18" s="220">
        <f>F18/E18%</f>
        <v>77.624787676701274</v>
      </c>
      <c r="X18" s="220">
        <f>G18/F18%</f>
        <v>57.011789051014503</v>
      </c>
      <c r="Y18" s="247">
        <f>V18/T18%</f>
        <v>44.255280201538831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69"/>
      <c r="B19" s="499"/>
      <c r="C19" s="466"/>
      <c r="D19" s="29" t="s">
        <v>14</v>
      </c>
      <c r="E19" s="46">
        <f>'Приложение 1 (ОТЧЕТНЫЙ ПЕРИОД) '!E11</f>
        <v>6.6334811699999996</v>
      </c>
      <c r="F19" s="46">
        <f>'Приложение 1 (ОТЧЕТНЫЙ ПЕРИОД) '!F11</f>
        <v>6.63</v>
      </c>
      <c r="G19" s="46">
        <f>'Приложение 1 (ОТЧЕТНЫЙ ПЕРИОД) '!G11</f>
        <v>5.8747437700000003</v>
      </c>
      <c r="H19" s="46">
        <f>'Приложение 1 (ОТЧЕТНЫЙ ПЕРИОД) '!H11</f>
        <v>6.6334811699999996</v>
      </c>
      <c r="I19" s="46">
        <f>'Приложение 1 (ОТЧЕТНЫЙ ПЕРИОД) '!I11</f>
        <v>7.37</v>
      </c>
      <c r="J19" s="567"/>
      <c r="K19" s="196">
        <f>'Приложение 1 (ОТЧЕТНЫЙ ПЕРИОД) '!K11</f>
        <v>7.6</v>
      </c>
      <c r="L19" s="196">
        <f>'Приложение 1 (ОТЧЕТНЫЙ ПЕРИОД) '!L11</f>
        <v>9.0861286999999997</v>
      </c>
      <c r="M19" s="196">
        <f>'Приложение 1 (ОТЧЕТНЫЙ ПЕРИОД) '!M11</f>
        <v>185.21687173000004</v>
      </c>
      <c r="N19" s="62">
        <f>'Приложение 1 (ОТЧЕТНЫЙ ПЕРИОД) '!N11</f>
        <v>222.53996277000005</v>
      </c>
      <c r="O19" s="111"/>
      <c r="P19" s="183"/>
      <c r="Q19" s="112"/>
      <c r="R19" s="535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69"/>
      <c r="B20" s="499"/>
      <c r="C20" s="466"/>
      <c r="D20" s="29" t="s">
        <v>6</v>
      </c>
      <c r="E20" s="46">
        <f>'Приложение 1 (ОТЧЕТНЫЙ ПЕРИОД) '!E12</f>
        <v>261.04992716999999</v>
      </c>
      <c r="F20" s="46">
        <f>'Приложение 1 (ОТЧЕТНЫЙ ПЕРИОД) '!F12</f>
        <v>200.95099999999999</v>
      </c>
      <c r="G20" s="46">
        <f>'Приложение 1 (ОТЧЕТНЫЙ ПЕРИОД) '!G12</f>
        <v>112.49384430000001</v>
      </c>
      <c r="H20" s="46">
        <f>'Приложение 1 (ОТЧЕТНЫЙ ПЕРИОД) '!H12</f>
        <v>5.5953771699999999</v>
      </c>
      <c r="I20" s="46">
        <f>'Приложение 1 (ОТЧЕТНЫЙ ПЕРИОД) '!I12</f>
        <v>5.61</v>
      </c>
      <c r="J20" s="567"/>
      <c r="K20" s="196">
        <f>'Приложение 1 (ОТЧЕТНЫЙ ПЕРИОД) '!K12</f>
        <v>3.49</v>
      </c>
      <c r="L20" s="196">
        <f>'Приложение 1 (ОТЧЕТНЫЙ ПЕРИОД) '!L12</f>
        <v>66.07141080000001</v>
      </c>
      <c r="M20" s="196">
        <f>'Приложение 1 (ОТЧЕТНЫЙ ПЕРИОД) '!M12</f>
        <v>95.568212450000004</v>
      </c>
      <c r="N20" s="62">
        <f>'Приложение 1 (ОТЧЕТНЫЙ ПЕРИОД) '!N12</f>
        <v>437.38492759000007</v>
      </c>
      <c r="O20" s="111"/>
      <c r="P20" s="183"/>
      <c r="Q20" s="112"/>
      <c r="R20" s="535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70"/>
      <c r="B21" s="500"/>
      <c r="C21" s="467"/>
      <c r="D21" s="281" t="s">
        <v>7</v>
      </c>
      <c r="E21" s="282">
        <f>'Приложение 1 (ОТЧЕТНЫЙ ПЕРИОД) '!E13</f>
        <v>1.3324643599999999</v>
      </c>
      <c r="F21" s="282">
        <f>'Приложение 1 (ОТЧЕТНЫЙ ПЕРИОД) '!F13</f>
        <v>1.242</v>
      </c>
      <c r="G21" s="282">
        <f>'Приложение 1 (ОТЧЕТНЫЙ ПЕРИОД) '!G13</f>
        <v>0.68514017999999999</v>
      </c>
      <c r="H21" s="282">
        <f>'Приложение 1 (ОТЧЕТНЫЙ ПЕРИОД) '!H13</f>
        <v>3.401436E-2</v>
      </c>
      <c r="I21" s="282">
        <f>'Приложение 1 (ОТЧЕТНЫЙ ПЕРИОД) '!I13</f>
        <v>0.04</v>
      </c>
      <c r="J21" s="568"/>
      <c r="K21" s="285">
        <f>'Приложение 1 (ОТЧЕТНЫЙ ПЕРИОД) '!K13</f>
        <v>0.19</v>
      </c>
      <c r="L21" s="285">
        <f>'Приложение 1 (ОТЧЕТНЫЙ ПЕРИОД) '!L13</f>
        <v>0.37411034999999992</v>
      </c>
      <c r="M21" s="285">
        <f>'Приложение 1 (ОТЧЕТНЫЙ ПЕРИОД) '!M13</f>
        <v>0.89647605999999991</v>
      </c>
      <c r="N21" s="286">
        <f>'Приложение 1 (ОТЧЕТНЫЙ ПЕРИОД) '!N13</f>
        <v>2.8670651299999999</v>
      </c>
      <c r="O21" s="111"/>
      <c r="P21" s="183"/>
      <c r="Q21" s="112"/>
      <c r="R21" s="536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67</v>
      </c>
      <c r="E22" s="79">
        <f>E19+E20+E21</f>
        <v>269.01587269999999</v>
      </c>
      <c r="F22" s="79">
        <f>F19+F20+F21</f>
        <v>208.82299999999998</v>
      </c>
      <c r="G22" s="79">
        <f>G19+G20+G21</f>
        <v>119.05372825000001</v>
      </c>
      <c r="H22" s="79">
        <f>H19+H20+H21</f>
        <v>12.262872699999999</v>
      </c>
      <c r="I22" s="79">
        <f>I19+I20+I21</f>
        <v>13.02</v>
      </c>
      <c r="J22" s="79"/>
      <c r="K22" s="209">
        <f>K19+K20+K21</f>
        <v>11.28</v>
      </c>
      <c r="L22" s="79">
        <f>L19+L20+L21</f>
        <v>75.531649850000008</v>
      </c>
      <c r="M22" s="79">
        <f>M19+M20+M21</f>
        <v>281.68156024000001</v>
      </c>
      <c r="N22" s="80">
        <f>N19+N20+N21</f>
        <v>662.79195549000008</v>
      </c>
      <c r="O22" s="116"/>
      <c r="P22" s="186">
        <f>SUM(E22:O22)</f>
        <v>1653.4606392300002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67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67</v>
      </c>
      <c r="C24" s="76"/>
      <c r="D24" s="81" t="s">
        <v>5</v>
      </c>
      <c r="E24" s="82">
        <f t="shared" ref="E24:N24" si="11">E25+E26+E27</f>
        <v>269.01587269999999</v>
      </c>
      <c r="F24" s="82">
        <f t="shared" si="11"/>
        <v>208.82299999999998</v>
      </c>
      <c r="G24" s="82">
        <f t="shared" si="11"/>
        <v>119.05372825000001</v>
      </c>
      <c r="H24" s="82">
        <f t="shared" si="11"/>
        <v>12.262872699999999</v>
      </c>
      <c r="I24" s="82">
        <f t="shared" si="11"/>
        <v>13.02</v>
      </c>
      <c r="J24" s="82"/>
      <c r="K24" s="211">
        <f t="shared" si="11"/>
        <v>11.28</v>
      </c>
      <c r="L24" s="82">
        <f t="shared" si="11"/>
        <v>75.531649850000008</v>
      </c>
      <c r="M24" s="82">
        <f t="shared" si="11"/>
        <v>281.68156024000001</v>
      </c>
      <c r="N24" s="82">
        <f t="shared" si="11"/>
        <v>662.79195548999996</v>
      </c>
      <c r="O24" s="111"/>
      <c r="P24" s="185">
        <f>SUM(E24:O24)</f>
        <v>1653.46063923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67</v>
      </c>
      <c r="C25" s="76"/>
      <c r="D25" s="81" t="s">
        <v>14</v>
      </c>
      <c r="E25" s="97">
        <f>E37+E44+E62+E69+E76+E83+E90+E97+E104+E111+E118+E125</f>
        <v>6.6334811699999996</v>
      </c>
      <c r="F25" s="97">
        <f t="shared" ref="F25:N25" si="12">F37+F44+F62+F69+F76+F83+F90+F97+F104+F111+F118+F125</f>
        <v>6.63</v>
      </c>
      <c r="G25" s="97">
        <f t="shared" si="12"/>
        <v>5.8747437700000003</v>
      </c>
      <c r="H25" s="97">
        <f t="shared" si="12"/>
        <v>6.6334811699999996</v>
      </c>
      <c r="I25" s="97">
        <f t="shared" si="12"/>
        <v>7.37</v>
      </c>
      <c r="J25" s="82"/>
      <c r="K25" s="212">
        <f t="shared" si="12"/>
        <v>7.6</v>
      </c>
      <c r="L25" s="97">
        <f t="shared" si="12"/>
        <v>9.0861286999999997</v>
      </c>
      <c r="M25" s="97">
        <f t="shared" si="12"/>
        <v>185.21687173000004</v>
      </c>
      <c r="N25" s="97">
        <f t="shared" si="12"/>
        <v>222.53996276999999</v>
      </c>
      <c r="O25" s="82"/>
      <c r="P25" s="185">
        <f t="shared" ref="P25:P27" si="13">SUM(E25:O25)</f>
        <v>457.58466931000004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67</v>
      </c>
      <c r="C26" s="76"/>
      <c r="D26" s="81" t="s">
        <v>6</v>
      </c>
      <c r="E26" s="97">
        <f>E38+E45+E63+E70+E77+E84+E91+E98+E105+E112+E119+E126</f>
        <v>261.04992716999999</v>
      </c>
      <c r="F26" s="97">
        <f t="shared" ref="F26:N26" si="14">F38+F45+F63+F70+F77+F84+F91+F98+F105+F112+F119+F126</f>
        <v>200.95099999999999</v>
      </c>
      <c r="G26" s="97">
        <f t="shared" si="14"/>
        <v>112.49384430000001</v>
      </c>
      <c r="H26" s="97">
        <f t="shared" si="14"/>
        <v>5.5953771699999999</v>
      </c>
      <c r="I26" s="97">
        <f t="shared" si="14"/>
        <v>5.61</v>
      </c>
      <c r="J26" s="82"/>
      <c r="K26" s="212">
        <f t="shared" si="14"/>
        <v>3.49</v>
      </c>
      <c r="L26" s="97">
        <f t="shared" si="14"/>
        <v>66.07141080000001</v>
      </c>
      <c r="M26" s="97">
        <f t="shared" si="14"/>
        <v>95.568212450000004</v>
      </c>
      <c r="N26" s="97">
        <f t="shared" si="14"/>
        <v>437.38492758999996</v>
      </c>
      <c r="O26" s="111"/>
      <c r="P26" s="185">
        <f t="shared" si="13"/>
        <v>1188.21469948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67</v>
      </c>
      <c r="C27" s="76"/>
      <c r="D27" s="81" t="s">
        <v>7</v>
      </c>
      <c r="E27" s="97">
        <f>E39+E46+E64+E71+E78+E85+E92+E99+E106+E113+E120+E127</f>
        <v>1.3324643599999999</v>
      </c>
      <c r="F27" s="97">
        <f t="shared" ref="F27:N27" si="15">F39+F46+F64+F71+F78+F85+F92+F99+F106+F113+F120+F127</f>
        <v>1.242</v>
      </c>
      <c r="G27" s="97">
        <f t="shared" si="15"/>
        <v>0.68514017999999999</v>
      </c>
      <c r="H27" s="97">
        <f t="shared" si="15"/>
        <v>3.401436E-2</v>
      </c>
      <c r="I27" s="97">
        <f t="shared" si="15"/>
        <v>0.04</v>
      </c>
      <c r="J27" s="82"/>
      <c r="K27" s="212">
        <f t="shared" si="15"/>
        <v>0.19</v>
      </c>
      <c r="L27" s="97">
        <f t="shared" si="15"/>
        <v>0.37411034999999992</v>
      </c>
      <c r="M27" s="97">
        <f t="shared" si="15"/>
        <v>0.89647605999999991</v>
      </c>
      <c r="N27" s="97">
        <f t="shared" si="15"/>
        <v>2.8670651299999999</v>
      </c>
      <c r="O27" s="111"/>
      <c r="P27" s="185">
        <f t="shared" si="13"/>
        <v>7.6612704399999991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67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67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67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67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43</v>
      </c>
      <c r="F35" s="51" t="s">
        <v>44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62" t="str">
        <f>E35</f>
        <v>I</v>
      </c>
      <c r="B36" s="56" t="s">
        <v>42</v>
      </c>
      <c r="C36" s="563"/>
      <c r="D36" s="57" t="s">
        <v>5</v>
      </c>
      <c r="E36" s="58">
        <f>'Приложение 1 (ОТЧЕТНЫЙ ПЕРИОД) '!E70</f>
        <v>123.003</v>
      </c>
      <c r="F36" s="58">
        <f>'Приложение 1 (ОТЧЕТНЫЙ ПЕРИОД) '!F70</f>
        <v>75.102999999999994</v>
      </c>
      <c r="G36" s="58">
        <f>'Приложение 1 (ОТЧЕТНЫЙ ПЕРИОД) '!G70</f>
        <v>15.702788000000002</v>
      </c>
      <c r="H36" s="58">
        <f>'Приложение 1 (ОТЧЕТНЫЙ ПЕРИОД) '!H70</f>
        <v>0</v>
      </c>
      <c r="I36" s="58">
        <f>'Приложение 1 (ОТЧЕТНЫЙ ПЕРИОД) '!I70</f>
        <v>0</v>
      </c>
      <c r="J36" s="546"/>
      <c r="K36" s="218">
        <f>'Приложение 1 (ОТЧЕТНЫЙ ПЕРИОД) '!K70</f>
        <v>0</v>
      </c>
      <c r="L36" s="58">
        <f>'Приложение 1 (ОТЧЕТНЫЙ ПЕРИОД) '!L70</f>
        <v>65.879575000000003</v>
      </c>
      <c r="M36" s="58">
        <f>'Приложение 1 (ОТЧЕТНЫЙ ПЕРИОД) '!M70</f>
        <v>220.312003</v>
      </c>
      <c r="N36" s="59">
        <f>'Приложение 1 (ОТЧЕТНЫЙ ПЕРИОД) '!N70</f>
        <v>409.19457799999998</v>
      </c>
      <c r="O36" s="111"/>
      <c r="P36" s="182"/>
      <c r="Q36" s="112"/>
      <c r="R36" s="531" t="str">
        <f>B37</f>
        <v>ДЕМОГРАФИЯ</v>
      </c>
      <c r="S36" s="131" t="str">
        <f>D36</f>
        <v>Всего</v>
      </c>
      <c r="T36" s="131">
        <f>E36</f>
        <v>123.003</v>
      </c>
      <c r="U36" s="131">
        <f t="shared" ref="U36:V36" si="24">F36</f>
        <v>75.102999999999994</v>
      </c>
      <c r="V36" s="131">
        <f t="shared" si="24"/>
        <v>15.702788000000002</v>
      </c>
      <c r="W36" s="131">
        <f>F36/E36%</f>
        <v>61.057860377389169</v>
      </c>
      <c r="X36" s="132">
        <f>G36/F36%</f>
        <v>20.908336551136443</v>
      </c>
      <c r="Y36" s="247">
        <f>V36/T36%</f>
        <v>12.766182938627516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52"/>
      <c r="B37" s="410" t="str">
        <f>F35</f>
        <v>ДЕМОГРАФИЯ</v>
      </c>
      <c r="C37" s="454"/>
      <c r="D37" s="21" t="s">
        <v>14</v>
      </c>
      <c r="E37" s="55">
        <f>'Приложение 1 (ОТЧЕТНЫЙ ПЕРИОД) '!E71</f>
        <v>0</v>
      </c>
      <c r="F37" s="55">
        <f>'Приложение 1 (ОТЧЕТНЫЙ ПЕРИОД) '!F71</f>
        <v>0</v>
      </c>
      <c r="G37" s="55">
        <f>'Приложение 1 (ОТЧЕТНЫЙ ПЕРИОД) '!G71</f>
        <v>0</v>
      </c>
      <c r="H37" s="55">
        <f>'Приложение 1 (ОТЧЕТНЫЙ ПЕРИОД) '!H71</f>
        <v>0</v>
      </c>
      <c r="I37" s="55">
        <f>'Приложение 1 (ОТЧЕТНЫЙ ПЕРИОД) '!I71</f>
        <v>0</v>
      </c>
      <c r="J37" s="547"/>
      <c r="K37" s="219">
        <f>'Приложение 1 (ОТЧЕТНЫЙ ПЕРИОД) '!K71</f>
        <v>0</v>
      </c>
      <c r="L37" s="55">
        <f>'Приложение 1 (ОТЧЕТНЫЙ ПЕРИОД) '!L71</f>
        <v>2.8330000000000002</v>
      </c>
      <c r="M37" s="55">
        <f>'Приложение 1 (ОТЧЕТНЫЙ ПЕРИОД) '!M71</f>
        <v>147.43700000000001</v>
      </c>
      <c r="N37" s="60">
        <f>'Приложение 1 (ОТЧЕТНЫЙ ПЕРИОД) '!N71</f>
        <v>150.27000000000001</v>
      </c>
      <c r="O37" s="108"/>
      <c r="P37" s="182"/>
      <c r="Q37" s="109"/>
      <c r="R37" s="532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52"/>
      <c r="B38" s="411"/>
      <c r="C38" s="454"/>
      <c r="D38" s="21" t="s">
        <v>6</v>
      </c>
      <c r="E38" s="55">
        <f>'Приложение 1 (ОТЧЕТНЫЙ ПЕРИОД) '!E72</f>
        <v>122.37455</v>
      </c>
      <c r="F38" s="55">
        <f>'Приложение 1 (ОТЧЕТНЫЙ ПЕРИОД) '!F72</f>
        <v>74.510999999999996</v>
      </c>
      <c r="G38" s="55">
        <f>'Приложение 1 (ОТЧЕТНЫЙ ПЕРИОД) '!G72</f>
        <v>15.560870000000001</v>
      </c>
      <c r="H38" s="55">
        <f>'Приложение 1 (ОТЧЕТНЫЙ ПЕРИОД) '!H72</f>
        <v>0</v>
      </c>
      <c r="I38" s="55">
        <f>'Приложение 1 (ОТЧЕТНЫЙ ПЕРИОД) '!I72</f>
        <v>0</v>
      </c>
      <c r="J38" s="547"/>
      <c r="K38" s="219">
        <f>'Приложение 1 (ОТЧЕТНЫЙ ПЕРИОД) '!K72</f>
        <v>0</v>
      </c>
      <c r="L38" s="55">
        <f>'Приложение 1 (ОТЧЕТНЫЙ ПЕРИОД) '!L72</f>
        <v>62.704000000000001</v>
      </c>
      <c r="M38" s="55">
        <f>'Приложение 1 (ОТЧЕТНЫЙ ПЕРИОД) '!M72</f>
        <v>72.165690999999995</v>
      </c>
      <c r="N38" s="60">
        <f>'Приложение 1 (ОТЧЕТНЫЙ ПЕРИОД) '!N72</f>
        <v>257.24424099999999</v>
      </c>
      <c r="O38" s="108"/>
      <c r="P38" s="182"/>
      <c r="Q38" s="109"/>
      <c r="R38" s="532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53"/>
      <c r="B39" s="412"/>
      <c r="C39" s="455"/>
      <c r="D39" s="278" t="s">
        <v>7</v>
      </c>
      <c r="E39" s="295">
        <f>'Приложение 1 (ОТЧЕТНЫЙ ПЕРИОД) '!E73</f>
        <v>0.62844999999999995</v>
      </c>
      <c r="F39" s="295">
        <f>'Приложение 1 (ОТЧЕТНЫЙ ПЕРИОД) '!F73</f>
        <v>0.59199999999999997</v>
      </c>
      <c r="G39" s="295">
        <f>'Приложение 1 (ОТЧЕТНЫЙ ПЕРИОД) '!G73</f>
        <v>0.14191799999999999</v>
      </c>
      <c r="H39" s="295">
        <f>'Приложение 1 (ОТЧЕТНЫЙ ПЕРИОД) '!H73</f>
        <v>0</v>
      </c>
      <c r="I39" s="295">
        <f>'Приложение 1 (ОТЧЕТНЫЙ ПЕРИОД) '!I73</f>
        <v>0</v>
      </c>
      <c r="J39" s="548"/>
      <c r="K39" s="296">
        <f>'Приложение 1 (ОТЧЕТНЫЙ ПЕРИОД) '!K73</f>
        <v>0</v>
      </c>
      <c r="L39" s="295">
        <f>'Приложение 1 (ОТЧЕТНЫЙ ПЕРИОД) '!L73</f>
        <v>0.34257499999999996</v>
      </c>
      <c r="M39" s="295">
        <f>'Приложение 1 (ОТЧЕТНЫЙ ПЕРИОД) '!M73</f>
        <v>0.70931199999999994</v>
      </c>
      <c r="N39" s="297">
        <f>'Приложение 1 (ОТЧЕТНЫЙ ПЕРИОД) '!N73</f>
        <v>1.6803369999999997</v>
      </c>
      <c r="O39" s="111"/>
      <c r="P39" s="182"/>
      <c r="Q39" s="112"/>
      <c r="R39" s="533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67</v>
      </c>
      <c r="E40" s="67">
        <f>E37+E38+E39</f>
        <v>123.003</v>
      </c>
      <c r="F40" s="67">
        <f>F37+F38+F39</f>
        <v>75.102999999999994</v>
      </c>
      <c r="G40" s="67">
        <f>G37+G38+G39</f>
        <v>15.702788000000002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65.879575000000003</v>
      </c>
      <c r="M40" s="67">
        <f>M37+M38+M39</f>
        <v>220.312003</v>
      </c>
      <c r="N40" s="67">
        <f>N37+N38+N39</f>
        <v>409.19457799999998</v>
      </c>
      <c r="O40" s="116"/>
      <c r="P40" s="186">
        <f>SUM(E40:O40)</f>
        <v>909.19494399999996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67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45</v>
      </c>
      <c r="F42" s="51" t="s">
        <v>46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62" t="str">
        <f>E42</f>
        <v>II</v>
      </c>
      <c r="B43" s="35" t="s">
        <v>42</v>
      </c>
      <c r="C43" s="454"/>
      <c r="D43" s="57" t="s">
        <v>5</v>
      </c>
      <c r="E43" s="58">
        <f>'Приложение 1 (ОТЧЕТНЫЙ ПЕРИОД) '!E102</f>
        <v>0</v>
      </c>
      <c r="F43" s="58">
        <f>'Приложение 1 (ОТЧЕТНЫЙ ПЕРИОД) '!F102</f>
        <v>0</v>
      </c>
      <c r="G43" s="58">
        <f>'Приложение 1 (ОТЧЕТНЫЙ ПЕРИОД) '!G102</f>
        <v>0</v>
      </c>
      <c r="H43" s="58">
        <f>'Приложение 1 (ОТЧЕТНЫЙ ПЕРИОД) '!H102</f>
        <v>0</v>
      </c>
      <c r="I43" s="58">
        <f>'Приложение 1 (ОТЧЕТНЫЙ ПЕРИОД) '!I102</f>
        <v>0</v>
      </c>
      <c r="J43" s="546"/>
      <c r="K43" s="218">
        <f>'Приложение 1 (ОТЧЕТНЫЙ ПЕРИОД) '!K102</f>
        <v>0</v>
      </c>
      <c r="L43" s="58">
        <f>'Приложение 1 (ОТЧЕТНЫЙ ПЕРИОД) '!L102</f>
        <v>0</v>
      </c>
      <c r="M43" s="58">
        <f>'Приложение 1 (ОТЧЕТНЫЙ ПЕРИОД) '!M102</f>
        <v>0</v>
      </c>
      <c r="N43" s="59">
        <f>'Приложение 1 (ОТЧЕТНЫЙ ПЕРИОД) '!N102</f>
        <v>0</v>
      </c>
      <c r="O43" s="111"/>
      <c r="P43" s="182"/>
      <c r="Q43" s="112"/>
      <c r="R43" s="531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52"/>
      <c r="B44" s="410" t="str">
        <f>F42</f>
        <v>ЗДРАВООХРАНЕНИЕ</v>
      </c>
      <c r="C44" s="454"/>
      <c r="D44" s="21" t="s">
        <v>14</v>
      </c>
      <c r="E44" s="55">
        <f>'Приложение 1 (ОТЧЕТНЫЙ ПЕРИОД) '!E103</f>
        <v>0</v>
      </c>
      <c r="F44" s="55">
        <f>'Приложение 1 (ОТЧЕТНЫЙ ПЕРИОД) '!F103</f>
        <v>0</v>
      </c>
      <c r="G44" s="55">
        <f>'Приложение 1 (ОТЧЕТНЫЙ ПЕРИОД) '!G103</f>
        <v>0</v>
      </c>
      <c r="H44" s="55">
        <f>'Приложение 1 (ОТЧЕТНЫЙ ПЕРИОД) '!H103</f>
        <v>0</v>
      </c>
      <c r="I44" s="55">
        <f>'Приложение 1 (ОТЧЕТНЫЙ ПЕРИОД) '!I103</f>
        <v>0</v>
      </c>
      <c r="J44" s="547"/>
      <c r="K44" s="219">
        <f>'Приложение 1 (ОТЧЕТНЫЙ ПЕРИОД) '!K103</f>
        <v>0</v>
      </c>
      <c r="L44" s="55">
        <f>'Приложение 1 (ОТЧЕТНЫЙ ПЕРИОД) '!L103</f>
        <v>0</v>
      </c>
      <c r="M44" s="55">
        <f>'Приложение 1 (ОТЧЕТНЫЙ ПЕРИОД) '!M103</f>
        <v>0</v>
      </c>
      <c r="N44" s="60">
        <f>'Приложение 1 (ОТЧЕТНЫЙ ПЕРИОД) '!N103</f>
        <v>0</v>
      </c>
      <c r="O44" s="111"/>
      <c r="P44" s="182"/>
      <c r="Q44" s="112"/>
      <c r="R44" s="532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52"/>
      <c r="B45" s="411"/>
      <c r="C45" s="454"/>
      <c r="D45" s="21" t="s">
        <v>6</v>
      </c>
      <c r="E45" s="55">
        <f>'Приложение 1 (ОТЧЕТНЫЙ ПЕРИОД) '!E104</f>
        <v>0</v>
      </c>
      <c r="F45" s="55">
        <f>'Приложение 1 (ОТЧЕТНЫЙ ПЕРИОД) '!F104</f>
        <v>0</v>
      </c>
      <c r="G45" s="55">
        <f>'Приложение 1 (ОТЧЕТНЫЙ ПЕРИОД) '!G104</f>
        <v>0</v>
      </c>
      <c r="H45" s="55">
        <f>'Приложение 1 (ОТЧЕТНЫЙ ПЕРИОД) '!H104</f>
        <v>0</v>
      </c>
      <c r="I45" s="55">
        <f>'Приложение 1 (ОТЧЕТНЫЙ ПЕРИОД) '!I104</f>
        <v>0</v>
      </c>
      <c r="J45" s="547"/>
      <c r="K45" s="219">
        <f>'Приложение 1 (ОТЧЕТНЫЙ ПЕРИОД) '!K104</f>
        <v>0</v>
      </c>
      <c r="L45" s="55">
        <f>'Приложение 1 (ОТЧЕТНЫЙ ПЕРИОД) '!L104</f>
        <v>0</v>
      </c>
      <c r="M45" s="55">
        <f>'Приложение 1 (ОТЧЕТНЫЙ ПЕРИОД) '!M104</f>
        <v>0</v>
      </c>
      <c r="N45" s="60">
        <f>'Приложение 1 (ОТЧЕТНЫЙ ПЕРИОД) '!N104</f>
        <v>0</v>
      </c>
      <c r="O45" s="111"/>
      <c r="P45" s="182"/>
      <c r="Q45" s="112"/>
      <c r="R45" s="532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53"/>
      <c r="B46" s="412"/>
      <c r="C46" s="455"/>
      <c r="D46" s="278" t="s">
        <v>7</v>
      </c>
      <c r="E46" s="295">
        <f>'Приложение 1 (ОТЧЕТНЫЙ ПЕРИОД) '!E105</f>
        <v>0</v>
      </c>
      <c r="F46" s="295">
        <f>'Приложение 1 (ОТЧЕТНЫЙ ПЕРИОД) '!F105</f>
        <v>0</v>
      </c>
      <c r="G46" s="295">
        <f>'Приложение 1 (ОТЧЕТНЫЙ ПЕРИОД) '!G105</f>
        <v>0</v>
      </c>
      <c r="H46" s="295">
        <f>'Приложение 1 (ОТЧЕТНЫЙ ПЕРИОД) '!H105</f>
        <v>0</v>
      </c>
      <c r="I46" s="295">
        <f>'Приложение 1 (ОТЧЕТНЫЙ ПЕРИОД) '!I105</f>
        <v>0</v>
      </c>
      <c r="J46" s="548"/>
      <c r="K46" s="296">
        <f>'Приложение 1 (ОТЧЕТНЫЙ ПЕРИОД) '!K105</f>
        <v>0</v>
      </c>
      <c r="L46" s="295">
        <f>'Приложение 1 (ОТЧЕТНЫЙ ПЕРИОД) '!L105</f>
        <v>0</v>
      </c>
      <c r="M46" s="295">
        <f>'Приложение 1 (ОТЧЕТНЫЙ ПЕРИОД) '!M105</f>
        <v>0</v>
      </c>
      <c r="N46" s="297">
        <f>'Приложение 1 (ОТЧЕТНЫЙ ПЕРИОД) '!N105</f>
        <v>0</v>
      </c>
      <c r="O46" s="111"/>
      <c r="P46" s="182"/>
      <c r="Q46" s="112"/>
      <c r="R46" s="533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67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67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448" t="s">
        <v>77</v>
      </c>
      <c r="B49" s="449"/>
      <c r="C49" s="449"/>
      <c r="D49" s="449"/>
      <c r="E49" s="449"/>
      <c r="F49" s="449"/>
      <c r="G49" s="449"/>
      <c r="H49" s="449"/>
      <c r="I49" s="449"/>
      <c r="J49" s="449"/>
      <c r="K49" s="559"/>
      <c r="L49" s="559"/>
      <c r="M49" s="559"/>
      <c r="N49" s="560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445" t="s">
        <v>8</v>
      </c>
      <c r="B50" s="140"/>
      <c r="C50" s="235"/>
      <c r="D50" s="160"/>
      <c r="E50" s="141">
        <f>'Приложение 1 (ОТЧЕТНЫЙ ПЕРИОД) '!E76</f>
        <v>0</v>
      </c>
      <c r="F50" s="141">
        <f>'Приложение 1 (ОТЧЕТНЫЙ ПЕРИОД) '!F76</f>
        <v>0</v>
      </c>
      <c r="G50" s="141">
        <f>'Приложение 1 (ОТЧЕТНЫЙ ПЕРИОД) '!G76</f>
        <v>0</v>
      </c>
      <c r="H50" s="141">
        <f>'Приложение 1 (ОТЧЕТНЫЙ ПЕРИОД) '!H76</f>
        <v>0</v>
      </c>
      <c r="I50" s="141">
        <f>'Приложение 1 (ОТЧЕТНЫЙ ПЕРИОД) '!I76</f>
        <v>0</v>
      </c>
      <c r="J50" s="152"/>
      <c r="K50" s="231">
        <f>'Приложение 1 (ОТЧЕТНЫЙ ПЕРИОД) '!K76</f>
        <v>0</v>
      </c>
      <c r="L50" s="141">
        <f>'Приложение 1 (ОТЧЕТНЫЙ ПЕРИОД) '!L76</f>
        <v>0</v>
      </c>
      <c r="M50" s="141">
        <f>'Приложение 1 (ОТЧЕТНЫЙ ПЕРИОД) '!M76</f>
        <v>0</v>
      </c>
      <c r="N50" s="153">
        <f>'Приложение 1 (ОТЧЕТНЫЙ ПЕРИОД) '!N76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446"/>
      <c r="B51" s="4"/>
      <c r="C51" s="236"/>
      <c r="D51" s="161"/>
      <c r="E51" s="142">
        <f>'Приложение 1 (ОТЧЕТНЫЙ ПЕРИОД) '!E77</f>
        <v>0</v>
      </c>
      <c r="F51" s="135">
        <f>'Приложение 1 (ОТЧЕТНЫЙ ПЕРИОД) '!F77</f>
        <v>0</v>
      </c>
      <c r="G51" s="135">
        <f>'Приложение 1 (ОТЧЕТНЫЙ ПЕРИОД) '!G77</f>
        <v>0</v>
      </c>
      <c r="H51" s="135">
        <f>'Приложение 1 (ОТЧЕТНЫЙ ПЕРИОД) '!H77</f>
        <v>0</v>
      </c>
      <c r="I51" s="135">
        <f>'Приложение 1 (ОТЧЕТНЫЙ ПЕРИОД) '!I77</f>
        <v>0</v>
      </c>
      <c r="J51" s="154"/>
      <c r="K51" s="232">
        <f>'Приложение 1 (ОТЧЕТНЫЙ ПЕРИОД) '!K77</f>
        <v>0</v>
      </c>
      <c r="L51" s="135">
        <f>'Приложение 1 (ОТЧЕТНЫЙ ПЕРИОД) '!L77</f>
        <v>0</v>
      </c>
      <c r="M51" s="135">
        <f>'Приложение 1 (ОТЧЕТНЫЙ ПЕРИОД) '!M77</f>
        <v>0</v>
      </c>
      <c r="N51" s="155">
        <f>'Приложение 1 (ОТЧЕТНЫЙ ПЕРИОД) '!N77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446" t="s">
        <v>9</v>
      </c>
      <c r="B52" s="136"/>
      <c r="C52" s="237"/>
      <c r="D52" s="162"/>
      <c r="E52" s="137">
        <f>'Приложение 1 (ОТЧЕТНЫЙ ПЕРИОД) '!E78</f>
        <v>0</v>
      </c>
      <c r="F52" s="137">
        <f>'Приложение 1 (ОТЧЕТНЫЙ ПЕРИОД) '!F78</f>
        <v>0</v>
      </c>
      <c r="G52" s="137">
        <f>'Приложение 1 (ОТЧЕТНЫЙ ПЕРИОД) '!G78</f>
        <v>0</v>
      </c>
      <c r="H52" s="137">
        <f>'Приложение 1 (ОТЧЕТНЫЙ ПЕРИОД) '!H78</f>
        <v>0</v>
      </c>
      <c r="I52" s="137">
        <f>'Приложение 1 (ОТЧЕТНЫЙ ПЕРИОД) '!I78</f>
        <v>0</v>
      </c>
      <c r="J52" s="156"/>
      <c r="K52" s="233">
        <f>'Приложение 1 (ОТЧЕТНЫЙ ПЕРИОД) '!K78</f>
        <v>0</v>
      </c>
      <c r="L52" s="137">
        <f>'Приложение 1 (ОТЧЕТНЫЙ ПЕРИОД) '!L78</f>
        <v>0</v>
      </c>
      <c r="M52" s="137">
        <f>'Приложение 1 (ОТЧЕТНЫЙ ПЕРИОД) '!M78</f>
        <v>0</v>
      </c>
      <c r="N52" s="157">
        <f>'Приложение 1 (ОТЧЕТНЫЙ ПЕРИОД) '!N78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446"/>
      <c r="B53" s="4"/>
      <c r="C53" s="236"/>
      <c r="D53" s="161"/>
      <c r="E53" s="142">
        <f>'Приложение 1 (ОТЧЕТНЫЙ ПЕРИОД) '!E79</f>
        <v>0</v>
      </c>
      <c r="F53" s="135">
        <f>'Приложение 1 (ОТЧЕТНЫЙ ПЕРИОД) '!F79</f>
        <v>0</v>
      </c>
      <c r="G53" s="135">
        <f>'Приложение 1 (ОТЧЕТНЫЙ ПЕРИОД) '!G79</f>
        <v>0</v>
      </c>
      <c r="H53" s="135">
        <f>'Приложение 1 (ОТЧЕТНЫЙ ПЕРИОД) '!H79</f>
        <v>0</v>
      </c>
      <c r="I53" s="135">
        <f>'Приложение 1 (ОТЧЕТНЫЙ ПЕРИОД) '!I79</f>
        <v>0</v>
      </c>
      <c r="J53" s="154"/>
      <c r="K53" s="232">
        <f>'Приложение 1 (ОТЧЕТНЫЙ ПЕРИОД) '!K79</f>
        <v>0</v>
      </c>
      <c r="L53" s="135">
        <f>'Приложение 1 (ОТЧЕТНЫЙ ПЕРИОД) '!L79</f>
        <v>0</v>
      </c>
      <c r="M53" s="135">
        <f>'Приложение 1 (ОТЧЕТНЫЙ ПЕРИОД) '!M79</f>
        <v>0</v>
      </c>
      <c r="N53" s="155">
        <f>'Приложение 1 (ОТЧЕТНЫЙ ПЕРИОД) '!N79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446" t="s">
        <v>71</v>
      </c>
      <c r="B54" s="136"/>
      <c r="C54" s="237"/>
      <c r="D54" s="162"/>
      <c r="E54" s="137">
        <f>'Приложение 1 (ОТЧЕТНЫЙ ПЕРИОД) '!E80</f>
        <v>0</v>
      </c>
      <c r="F54" s="137">
        <f>'Приложение 1 (ОТЧЕТНЫЙ ПЕРИОД) '!F80</f>
        <v>0</v>
      </c>
      <c r="G54" s="137">
        <f>'Приложение 1 (ОТЧЕТНЫЙ ПЕРИОД) '!G80</f>
        <v>0</v>
      </c>
      <c r="H54" s="137">
        <f>'Приложение 1 (ОТЧЕТНЫЙ ПЕРИОД) '!H80</f>
        <v>0</v>
      </c>
      <c r="I54" s="137">
        <f>'Приложение 1 (ОТЧЕТНЫЙ ПЕРИОД) '!I80</f>
        <v>0</v>
      </c>
      <c r="J54" s="156"/>
      <c r="K54" s="233">
        <f>'Приложение 1 (ОТЧЕТНЫЙ ПЕРИОД) '!K80</f>
        <v>0</v>
      </c>
      <c r="L54" s="137">
        <f>'Приложение 1 (ОТЧЕТНЫЙ ПЕРИОД) '!L80</f>
        <v>0</v>
      </c>
      <c r="M54" s="137">
        <f>'Приложение 1 (ОТЧЕТНЫЙ ПЕРИОД) '!M80</f>
        <v>0</v>
      </c>
      <c r="N54" s="157">
        <f>'Приложение 1 (ОТЧЕТНЫЙ ПЕРИОД) '!N80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446"/>
      <c r="B55" s="4"/>
      <c r="C55" s="236"/>
      <c r="D55" s="161"/>
      <c r="E55" s="142">
        <f>'Приложение 1 (ОТЧЕТНЫЙ ПЕРИОД) '!E81</f>
        <v>0</v>
      </c>
      <c r="F55" s="135">
        <f>'Приложение 1 (ОТЧЕТНЫЙ ПЕРИОД) '!F81</f>
        <v>0</v>
      </c>
      <c r="G55" s="135">
        <f>'Приложение 1 (ОТЧЕТНЫЙ ПЕРИОД) '!G81</f>
        <v>0</v>
      </c>
      <c r="H55" s="135">
        <f>'Приложение 1 (ОТЧЕТНЫЙ ПЕРИОД) '!H81</f>
        <v>0</v>
      </c>
      <c r="I55" s="135">
        <f>'Приложение 1 (ОТЧЕТНЫЙ ПЕРИОД) '!I81</f>
        <v>0</v>
      </c>
      <c r="J55" s="154"/>
      <c r="K55" s="232">
        <f>'Приложение 1 (ОТЧЕТНЫЙ ПЕРИОД) '!K81</f>
        <v>0</v>
      </c>
      <c r="L55" s="135">
        <f>'Приложение 1 (ОТЧЕТНЫЙ ПЕРИОД) '!L81</f>
        <v>0</v>
      </c>
      <c r="M55" s="135">
        <f>'Приложение 1 (ОТЧЕТНЫЙ ПЕРИОД) '!M81</f>
        <v>0</v>
      </c>
      <c r="N55" s="155">
        <f>'Приложение 1 (ОТЧЕТНЫЙ ПЕРИОД) '!N81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446" t="s">
        <v>72</v>
      </c>
      <c r="B56" s="136"/>
      <c r="C56" s="237"/>
      <c r="D56" s="162"/>
      <c r="E56" s="137">
        <f>'Приложение 1 (ОТЧЕТНЫЙ ПЕРИОД) '!E82</f>
        <v>0</v>
      </c>
      <c r="F56" s="137">
        <f>'Приложение 1 (ОТЧЕТНЫЙ ПЕРИОД) '!F82</f>
        <v>0</v>
      </c>
      <c r="G56" s="137">
        <f>'Приложение 1 (ОТЧЕТНЫЙ ПЕРИОД) '!G82</f>
        <v>0</v>
      </c>
      <c r="H56" s="137">
        <f>'Приложение 1 (ОТЧЕТНЫЙ ПЕРИОД) '!H82</f>
        <v>0</v>
      </c>
      <c r="I56" s="137">
        <f>'Приложение 1 (ОТЧЕТНЫЙ ПЕРИОД) '!I82</f>
        <v>0</v>
      </c>
      <c r="J56" s="156"/>
      <c r="K56" s="233">
        <f>'Приложение 1 (ОТЧЕТНЫЙ ПЕРИОД) '!K82</f>
        <v>0</v>
      </c>
      <c r="L56" s="137">
        <f>'Приложение 1 (ОТЧЕТНЫЙ ПЕРИОД) '!L82</f>
        <v>0</v>
      </c>
      <c r="M56" s="137">
        <f>'Приложение 1 (ОТЧЕТНЫЙ ПЕРИОД) '!M82</f>
        <v>0</v>
      </c>
      <c r="N56" s="157">
        <f>'Приложение 1 (ОТЧЕТНЫЙ ПЕРИОД) '!N82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447"/>
      <c r="B57" s="138"/>
      <c r="C57" s="238"/>
      <c r="D57" s="163"/>
      <c r="E57" s="143">
        <f>'Приложение 1 (ОТЧЕТНЫЙ ПЕРИОД) '!E83</f>
        <v>0</v>
      </c>
      <c r="F57" s="139">
        <f>'Приложение 1 (ОТЧЕТНЫЙ ПЕРИОД) '!F83</f>
        <v>0</v>
      </c>
      <c r="G57" s="139">
        <f>'Приложение 1 (ОТЧЕТНЫЙ ПЕРИОД) '!G83</f>
        <v>0</v>
      </c>
      <c r="H57" s="139">
        <f>'Приложение 1 (ОТЧЕТНЫЙ ПЕРИОД) '!H83</f>
        <v>0</v>
      </c>
      <c r="I57" s="139">
        <f>'Приложение 1 (ОТЧЕТНЫЙ ПЕРИОД) '!I83</f>
        <v>0</v>
      </c>
      <c r="J57" s="158"/>
      <c r="K57" s="234">
        <f>'Приложение 1 (ОТЧЕТНЫЙ ПЕРИОД) '!K83</f>
        <v>0</v>
      </c>
      <c r="L57" s="139">
        <f>'Приложение 1 (ОТЧЕТНЫЙ ПЕРИОД) '!L83</f>
        <v>0</v>
      </c>
      <c r="M57" s="139">
        <f>'Приложение 1 (ОТЧЕТНЫЙ ПЕРИОД) '!M83</f>
        <v>0</v>
      </c>
      <c r="N57" s="159">
        <f>'Приложение 1 (ОТЧЕТНЫЙ ПЕРИОД) '!N83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47</v>
      </c>
      <c r="F60" s="51" t="s">
        <v>48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52" t="str">
        <f>E60</f>
        <v>III</v>
      </c>
      <c r="B61" s="35" t="s">
        <v>42</v>
      </c>
      <c r="C61" s="454"/>
      <c r="D61" s="57" t="s">
        <v>5</v>
      </c>
      <c r="E61" s="58">
        <f>'Приложение 1 (ОТЧЕТНЫЙ ПЕРИОД) '!E125</f>
        <v>5.46</v>
      </c>
      <c r="F61" s="58">
        <f>'Приложение 1 (ОТЧЕТНЫЙ ПЕРИОД) '!F125</f>
        <v>2.2000000000000002</v>
      </c>
      <c r="G61" s="58">
        <f>'Приложение 1 (ОТЧЕТНЫЙ ПЕРИОД) '!G125</f>
        <v>2.2000000000000002</v>
      </c>
      <c r="H61" s="58">
        <f>'Приложение 1 (ОТЧЕТНЫЙ ПЕРИОД) '!H125</f>
        <v>5.46</v>
      </c>
      <c r="I61" s="58">
        <f>'Приложение 1 (ОТЧЕТНЫЙ ПЕРИОД) '!I125</f>
        <v>5.46</v>
      </c>
      <c r="J61" s="546"/>
      <c r="K61" s="218">
        <f>'Приложение 1 (ОТЧЕТНЫЙ ПЕРИОД) '!K125</f>
        <v>3.33</v>
      </c>
      <c r="L61" s="58">
        <f>'Приложение 1 (ОТЧЕТНЫЙ ПЕРИОД) '!L125</f>
        <v>3.7507000000000001</v>
      </c>
      <c r="M61" s="58">
        <f>'Приложение 1 (ОТЧЕТНЫЙ ПЕРИОД) '!M125</f>
        <v>4.3993880000000001</v>
      </c>
      <c r="N61" s="59">
        <f>'Приложение 1 (ОТЧЕТНЫЙ ПЕРИОД) '!N125</f>
        <v>27.860088000000001</v>
      </c>
      <c r="O61" s="111"/>
      <c r="P61" s="182"/>
      <c r="Q61" s="112"/>
      <c r="R61" s="531" t="str">
        <f>B62</f>
        <v>ОБРАЗОВАНИЕ</v>
      </c>
      <c r="S61" s="131" t="str">
        <f>D61</f>
        <v>Всего</v>
      </c>
      <c r="T61" s="131">
        <f>E61</f>
        <v>5.46</v>
      </c>
      <c r="U61" s="131">
        <f t="shared" ref="U61:V61" si="26">F61</f>
        <v>2.2000000000000002</v>
      </c>
      <c r="V61" s="131">
        <f t="shared" si="26"/>
        <v>2.2000000000000002</v>
      </c>
      <c r="W61" s="131">
        <f>F61/E61%</f>
        <v>40.293040293040292</v>
      </c>
      <c r="X61" s="132">
        <f>G61/F61%</f>
        <v>100</v>
      </c>
      <c r="Y61" s="247">
        <f>V61/T61%</f>
        <v>40.293040293040292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52"/>
      <c r="B62" s="410" t="str">
        <f>F60</f>
        <v>ОБРАЗОВАНИЕ</v>
      </c>
      <c r="C62" s="454"/>
      <c r="D62" s="21" t="s">
        <v>14</v>
      </c>
      <c r="E62" s="55">
        <f>'Приложение 1 (ОТЧЕТНЫЙ ПЕРИОД) '!E126</f>
        <v>0</v>
      </c>
      <c r="F62" s="55">
        <f>'Приложение 1 (ОТЧЕТНЫЙ ПЕРИОД) '!F126</f>
        <v>0</v>
      </c>
      <c r="G62" s="55">
        <f>'Приложение 1 (ОТЧЕТНЫЙ ПЕРИОД) '!G126</f>
        <v>0</v>
      </c>
      <c r="H62" s="55">
        <f>'Приложение 1 (ОТЧЕТНЫЙ ПЕРИОД) '!H126</f>
        <v>0</v>
      </c>
      <c r="I62" s="55">
        <f>'Приложение 1 (ОТЧЕТНЫЙ ПЕРИОД) '!I126</f>
        <v>0</v>
      </c>
      <c r="J62" s="547"/>
      <c r="K62" s="219">
        <f>'Приложение 1 (ОТЧЕТНЫЙ ПЕРИОД) '!K126</f>
        <v>0</v>
      </c>
      <c r="L62" s="55">
        <f>'Приложение 1 (ОТЧЕТНЫЙ ПЕРИОД) '!L126</f>
        <v>0.5</v>
      </c>
      <c r="M62" s="55">
        <f>'Приложение 1 (ОТЧЕТНЫЙ ПЕРИОД) '!M126</f>
        <v>0</v>
      </c>
      <c r="N62" s="60">
        <f>'Приложение 1 (ОТЧЕТНЫЙ ПЕРИОД) '!N126</f>
        <v>0.5</v>
      </c>
      <c r="O62" s="111"/>
      <c r="P62" s="182"/>
      <c r="Q62" s="112"/>
      <c r="R62" s="532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52"/>
      <c r="B63" s="411"/>
      <c r="C63" s="454"/>
      <c r="D63" s="21" t="s">
        <v>6</v>
      </c>
      <c r="E63" s="55">
        <f>'Приложение 1 (ОТЧЕТНЫЙ ПЕРИОД) '!E127</f>
        <v>5.46</v>
      </c>
      <c r="F63" s="55">
        <f>'Приложение 1 (ОТЧЕТНЫЙ ПЕРИОД) '!F127</f>
        <v>2.2000000000000002</v>
      </c>
      <c r="G63" s="55">
        <f>'Приложение 1 (ОТЧЕТНЫЙ ПЕРИОД) '!G127</f>
        <v>2.2000000000000002</v>
      </c>
      <c r="H63" s="55">
        <f>'Приложение 1 (ОТЧЕТНЫЙ ПЕРИОД) '!H127</f>
        <v>5.46</v>
      </c>
      <c r="I63" s="55">
        <f>'Приложение 1 (ОТЧЕТНЫЙ ПЕРИОД) '!I127</f>
        <v>5.46</v>
      </c>
      <c r="J63" s="547"/>
      <c r="K63" s="219">
        <f>'Приложение 1 (ОТЧЕТНЫЙ ПЕРИОД) '!K127</f>
        <v>3.33</v>
      </c>
      <c r="L63" s="55">
        <f>'Приложение 1 (ОТЧЕТНЫЙ ПЕРИОД) '!L127</f>
        <v>3.25</v>
      </c>
      <c r="M63" s="55">
        <f>'Приложение 1 (ОТЧЕТНЫЙ ПЕРИОД) '!M127</f>
        <v>4.3993880000000001</v>
      </c>
      <c r="N63" s="60">
        <f>'Приложение 1 (ОТЧЕТНЫЙ ПЕРИОД) '!N127</f>
        <v>27.359388000000003</v>
      </c>
      <c r="O63" s="111"/>
      <c r="P63" s="182"/>
      <c r="Q63" s="112"/>
      <c r="R63" s="532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53"/>
      <c r="B64" s="412"/>
      <c r="C64" s="455"/>
      <c r="D64" s="278" t="s">
        <v>7</v>
      </c>
      <c r="E64" s="295">
        <f>'Приложение 1 (ОТЧЕТНЫЙ ПЕРИОД) '!E128</f>
        <v>0</v>
      </c>
      <c r="F64" s="295">
        <f>'Приложение 1 (ОТЧЕТНЫЙ ПЕРИОД) '!F128</f>
        <v>0</v>
      </c>
      <c r="G64" s="295">
        <f>'Приложение 1 (ОТЧЕТНЫЙ ПЕРИОД) '!G128</f>
        <v>0</v>
      </c>
      <c r="H64" s="295">
        <f>'Приложение 1 (ОТЧЕТНЫЙ ПЕРИОД) '!H128</f>
        <v>0</v>
      </c>
      <c r="I64" s="295">
        <f>'Приложение 1 (ОТЧЕТНЫЙ ПЕРИОД) '!I128</f>
        <v>0</v>
      </c>
      <c r="J64" s="548"/>
      <c r="K64" s="296">
        <f>'Приложение 1 (ОТЧЕТНЫЙ ПЕРИОД) '!K128</f>
        <v>0</v>
      </c>
      <c r="L64" s="295">
        <f>'Приложение 1 (ОТЧЕТНЫЙ ПЕРИОД) '!L128</f>
        <v>6.9999999999999999E-4</v>
      </c>
      <c r="M64" s="295">
        <f>'Приложение 1 (ОТЧЕТНЫЙ ПЕРИОД) '!M128</f>
        <v>0</v>
      </c>
      <c r="N64" s="297">
        <f>'Приложение 1 (ОТЧЕТНЫЙ ПЕРИОД) '!N128</f>
        <v>6.9999999999999999E-4</v>
      </c>
      <c r="O64" s="111"/>
      <c r="P64" s="182"/>
      <c r="Q64" s="112"/>
      <c r="R64" s="533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67</v>
      </c>
      <c r="E65" s="67">
        <f>E62+E63+E64</f>
        <v>5.46</v>
      </c>
      <c r="F65" s="67">
        <f>F62+F63+F64</f>
        <v>2.2000000000000002</v>
      </c>
      <c r="G65" s="67">
        <f>G62+G63+G64</f>
        <v>2.2000000000000002</v>
      </c>
      <c r="H65" s="67">
        <f>H62+H63+H64</f>
        <v>5.46</v>
      </c>
      <c r="I65" s="67">
        <f>I62+I63+I64</f>
        <v>5.46</v>
      </c>
      <c r="J65" s="67"/>
      <c r="K65" s="216">
        <f>K62+K63+K64</f>
        <v>3.33</v>
      </c>
      <c r="L65" s="67">
        <f>L62+L63+L64</f>
        <v>3.7507000000000001</v>
      </c>
      <c r="M65" s="67">
        <f>M62+M63+M64</f>
        <v>4.3993880000000001</v>
      </c>
      <c r="N65" s="67">
        <f>N62+N63+N64</f>
        <v>27.860088000000001</v>
      </c>
      <c r="O65" s="116"/>
      <c r="P65" s="186">
        <f>SUM(E65:O65)</f>
        <v>60.120176000000001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67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0</v>
      </c>
      <c r="M66" s="63">
        <f>M65-M61</f>
        <v>0</v>
      </c>
      <c r="N66" s="63">
        <f>N65-N61</f>
        <v>0</v>
      </c>
      <c r="O66" s="108"/>
      <c r="P66" s="185">
        <f>SUM(E66:O66)</f>
        <v>0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50</v>
      </c>
      <c r="F67" s="51" t="s">
        <v>49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53" t="str">
        <f>E67</f>
        <v>IV</v>
      </c>
      <c r="B68" s="35" t="s">
        <v>42</v>
      </c>
      <c r="C68" s="556"/>
      <c r="D68" s="57" t="s">
        <v>5</v>
      </c>
      <c r="E68" s="58">
        <f>'Приложение 1 (ОТЧЕТНЫЙ ПЕРИОД) '!E148</f>
        <v>6.8028726999999991</v>
      </c>
      <c r="F68" s="58">
        <f>'Приложение 1 (ОТЧЕТНЫЙ ПЕРИОД) '!F148</f>
        <v>6.8</v>
      </c>
      <c r="G68" s="58">
        <f>'Приложение 1 (ОТЧЕТНЫЙ ПЕРИОД) '!G148</f>
        <v>6.0247603100000005</v>
      </c>
      <c r="H68" s="58">
        <f>'Приложение 1 (ОТЧЕТНЫЙ ПЕРИОД) '!H148</f>
        <v>6.8028726999999991</v>
      </c>
      <c r="I68" s="58">
        <f>'Приложение 1 (ОТЧЕТНЫЙ ПЕРИОД) '!I148</f>
        <v>7.56</v>
      </c>
      <c r="J68" s="546"/>
      <c r="K68" s="218">
        <f>'Приложение 1 (ОТЧЕТНЫЙ ПЕРИОД) '!K148</f>
        <v>7.95</v>
      </c>
      <c r="L68" s="58">
        <f>'Приложение 1 (ОТЧЕТНЫЙ ПЕРИОД) '!L148</f>
        <v>5.9013748500000007</v>
      </c>
      <c r="M68" s="58">
        <f>'Приложение 1 (ОТЧЕТНЫЙ ПЕРИОД) '!M148</f>
        <v>7.0176102399999998</v>
      </c>
      <c r="N68" s="59">
        <f>'Приложение 1 (ОТЧЕТНЫЙ ПЕРИОД) '!N148</f>
        <v>42.034730489999994</v>
      </c>
      <c r="O68" s="111"/>
      <c r="P68" s="182"/>
      <c r="Q68" s="112"/>
      <c r="R68" s="531" t="str">
        <f>B69</f>
        <v>ЖИЛЬЕ И ГОРОДСКАЯ СРЕДА</v>
      </c>
      <c r="S68" s="131" t="str">
        <f>D68</f>
        <v>Всего</v>
      </c>
      <c r="T68" s="131">
        <f>E68</f>
        <v>6.8028726999999991</v>
      </c>
      <c r="U68" s="131">
        <f t="shared" ref="U68:V68" si="27">F68</f>
        <v>6.8</v>
      </c>
      <c r="V68" s="131">
        <f t="shared" si="27"/>
        <v>6.0247603100000005</v>
      </c>
      <c r="W68" s="131">
        <f>F68/E68%</f>
        <v>99.957772251125618</v>
      </c>
      <c r="X68" s="132">
        <f>G68/F68%</f>
        <v>88.599416323529411</v>
      </c>
      <c r="Y68" s="247">
        <f>V68/T68%</f>
        <v>88.562002784500152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54"/>
      <c r="B69" s="410" t="str">
        <f>F67</f>
        <v>ЖИЛЬЕ И ГОРОДСКАЯ СРЕДА</v>
      </c>
      <c r="C69" s="557"/>
      <c r="D69" s="21" t="s">
        <v>14</v>
      </c>
      <c r="E69" s="55">
        <f>'Приложение 1 (ОТЧЕТНЫЙ ПЕРИОД) '!E149</f>
        <v>6.6334811699999996</v>
      </c>
      <c r="F69" s="55">
        <f>'Приложение 1 (ОТЧЕТНЫЙ ПЕРИОД) '!F149</f>
        <v>6.63</v>
      </c>
      <c r="G69" s="55">
        <f>'Приложение 1 (ОТЧЕТНЫЙ ПЕРИОД) '!G149</f>
        <v>5.8747437700000003</v>
      </c>
      <c r="H69" s="55">
        <f>'Приложение 1 (ОТЧЕТНЫЙ ПЕРИОД) '!H149</f>
        <v>6.6334811699999996</v>
      </c>
      <c r="I69" s="55">
        <f>'Приложение 1 (ОТЧЕТНЫЙ ПЕРИОД) '!I149</f>
        <v>7.37</v>
      </c>
      <c r="J69" s="547"/>
      <c r="K69" s="219">
        <f>'Приложение 1 (ОТЧЕТНЫЙ ПЕРИОД) '!K149</f>
        <v>7.6</v>
      </c>
      <c r="L69" s="55">
        <f>'Приложение 1 (ОТЧЕТНЫЙ ПЕРИОД) '!L149</f>
        <v>5.7531287000000004</v>
      </c>
      <c r="M69" s="55">
        <f>'Приложение 1 (ОТЧЕТНЫЙ ПЕРИОД) '!M149</f>
        <v>6.8428717299999997</v>
      </c>
      <c r="N69" s="60">
        <f>'Приложение 1 (ОТЧЕТНЫЙ ПЕРИОД) '!N149</f>
        <v>40.832962769999995</v>
      </c>
      <c r="O69" s="111"/>
      <c r="P69" s="182"/>
      <c r="Q69" s="112"/>
      <c r="R69" s="532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54"/>
      <c r="B70" s="410"/>
      <c r="C70" s="557"/>
      <c r="D70" s="21" t="s">
        <v>6</v>
      </c>
      <c r="E70" s="55">
        <f>'Приложение 1 (ОТЧЕТНЫЙ ПЕРИОД) '!E150</f>
        <v>0.13537716999999999</v>
      </c>
      <c r="F70" s="55">
        <f>'Приложение 1 (ОТЧЕТНЫЙ ПЕРИОД) '!F150</f>
        <v>0.14000000000000001</v>
      </c>
      <c r="G70" s="55">
        <f>'Приложение 1 (ОТЧЕТНЫЙ ПЕРИОД) '!G150</f>
        <v>0.11989273</v>
      </c>
      <c r="H70" s="55">
        <f>'Приложение 1 (ОТЧЕТНЫЙ ПЕРИОД) '!H150</f>
        <v>0.13537716999999999</v>
      </c>
      <c r="I70" s="55">
        <f>'Приложение 1 (ОТЧЕТНЫЙ ПЕРИОД) '!I150</f>
        <v>0.15</v>
      </c>
      <c r="J70" s="547"/>
      <c r="K70" s="219">
        <f>'Приложение 1 (ОТЧЕТНЫЙ ПЕРИОД) '!K150</f>
        <v>0.16</v>
      </c>
      <c r="L70" s="55">
        <f>'Приложение 1 (ОТЧЕТНЫЙ ПЕРИОД) '!L150</f>
        <v>0.1174108</v>
      </c>
      <c r="M70" s="55">
        <f>'Приложение 1 (ОТЧЕТНЫЙ ПЕРИОД) '!M150</f>
        <v>0.13965045000000001</v>
      </c>
      <c r="N70" s="60">
        <f>'Приложение 1 (ОТЧЕТНЫЙ ПЕРИОД) '!N150</f>
        <v>0.83781559000000005</v>
      </c>
      <c r="O70" s="111"/>
      <c r="P70" s="182"/>
      <c r="Q70" s="112"/>
      <c r="R70" s="532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55"/>
      <c r="B71" s="552"/>
      <c r="C71" s="558"/>
      <c r="D71" s="278" t="s">
        <v>7</v>
      </c>
      <c r="E71" s="295">
        <f>'Приложение 1 (ОТЧЕТНЫЙ ПЕРИОД) '!E151</f>
        <v>3.401436E-2</v>
      </c>
      <c r="F71" s="295">
        <f>'Приложение 1 (ОТЧЕТНЫЙ ПЕРИОД) '!F151</f>
        <v>0.03</v>
      </c>
      <c r="G71" s="295">
        <f>'Приложение 1 (ОТЧЕТНЫЙ ПЕРИОД) '!G151</f>
        <v>3.0123810000000001E-2</v>
      </c>
      <c r="H71" s="295">
        <f>'Приложение 1 (ОТЧЕТНЫЙ ПЕРИОД) '!H151</f>
        <v>3.401436E-2</v>
      </c>
      <c r="I71" s="295">
        <f>'Приложение 1 (ОТЧЕТНЫЙ ПЕРИОД) '!I151</f>
        <v>0.04</v>
      </c>
      <c r="J71" s="548"/>
      <c r="K71" s="296">
        <f>'Приложение 1 (ОТЧЕТНЫЙ ПЕРИОД) '!K151</f>
        <v>0.19</v>
      </c>
      <c r="L71" s="295">
        <f>'Приложение 1 (ОТЧЕТНЫЙ ПЕРИОД) '!L151</f>
        <v>3.0835350000000001E-2</v>
      </c>
      <c r="M71" s="295">
        <f>'Приложение 1 (ОТЧЕТНЫЙ ПЕРИОД) '!M151</f>
        <v>3.5088059999999997E-2</v>
      </c>
      <c r="N71" s="297">
        <f>'Приложение 1 (ОТЧЕТНЫЙ ПЕРИОД) '!N151</f>
        <v>0.36395212999999998</v>
      </c>
      <c r="O71" s="111"/>
      <c r="P71" s="182"/>
      <c r="Q71" s="112"/>
      <c r="R71" s="533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67</v>
      </c>
      <c r="E72" s="67">
        <f>E69+E70+E71</f>
        <v>6.8028726999999991</v>
      </c>
      <c r="F72" s="67">
        <f>F69+F70+F71</f>
        <v>6.8</v>
      </c>
      <c r="G72" s="67">
        <f>G69+G70+G71</f>
        <v>6.0247603100000005</v>
      </c>
      <c r="H72" s="67">
        <f>H69+H70+H71</f>
        <v>6.8028726999999991</v>
      </c>
      <c r="I72" s="67">
        <f>I69+I70+I71</f>
        <v>7.5600000000000005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7.0176102399999998</v>
      </c>
      <c r="N72" s="67">
        <f>N69+N70+N71</f>
        <v>42.034730489999994</v>
      </c>
      <c r="O72" s="116"/>
      <c r="P72" s="186">
        <f>SUM(E72:O72)</f>
        <v>96.89422128999999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67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52</v>
      </c>
      <c r="F74" s="51" t="s">
        <v>51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52" t="str">
        <f>E74</f>
        <v>V</v>
      </c>
      <c r="B75" s="35" t="s">
        <v>42</v>
      </c>
      <c r="C75" s="454"/>
      <c r="D75" s="57" t="s">
        <v>5</v>
      </c>
      <c r="E75" s="58">
        <f>'Приложение 1 (ОТЧЕТНЫЙ ПЕРИОД) '!E171</f>
        <v>0</v>
      </c>
      <c r="F75" s="58">
        <f>'Приложение 1 (ОТЧЕТНЫЙ ПЕРИОД) '!F171</f>
        <v>0</v>
      </c>
      <c r="G75" s="58">
        <f>'Приложение 1 (ОТЧЕТНЫЙ ПЕРИОД) '!G171</f>
        <v>0</v>
      </c>
      <c r="H75" s="58">
        <f>'Приложение 1 (ОТЧЕТНЫЙ ПЕРИОД) '!H171</f>
        <v>0</v>
      </c>
      <c r="I75" s="58">
        <f>'Приложение 1 (ОТЧЕТНЫЙ ПЕРИОД) '!I171</f>
        <v>0</v>
      </c>
      <c r="J75" s="546"/>
      <c r="K75" s="218">
        <f>'Приложение 1 (ОТЧЕТНЫЙ ПЕРИОД) '!K171</f>
        <v>0</v>
      </c>
      <c r="L75" s="58">
        <f>'Приложение 1 (ОТЧЕТНЫЙ ПЕРИОД) '!L171</f>
        <v>0</v>
      </c>
      <c r="M75" s="58">
        <f>'Приложение 1 (ОТЧЕТНЫЙ ПЕРИОД) '!M171</f>
        <v>0</v>
      </c>
      <c r="N75" s="59">
        <f>'Приложение 1 (ОТЧЕТНЫЙ ПЕРИОД) '!N171</f>
        <v>0</v>
      </c>
      <c r="O75" s="111"/>
      <c r="P75" s="182"/>
      <c r="Q75" s="112"/>
      <c r="R75" s="531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52"/>
      <c r="B76" s="410" t="str">
        <f>F74</f>
        <v>ЭКОЛОГИЯ</v>
      </c>
      <c r="C76" s="454"/>
      <c r="D76" s="21" t="s">
        <v>14</v>
      </c>
      <c r="E76" s="55">
        <f>'Приложение 1 (ОТЧЕТНЫЙ ПЕРИОД) '!E172</f>
        <v>0</v>
      </c>
      <c r="F76" s="55">
        <f>'Приложение 1 (ОТЧЕТНЫЙ ПЕРИОД) '!F172</f>
        <v>0</v>
      </c>
      <c r="G76" s="55">
        <f>'Приложение 1 (ОТЧЕТНЫЙ ПЕРИОД) '!G172</f>
        <v>0</v>
      </c>
      <c r="H76" s="55">
        <f>'Приложение 1 (ОТЧЕТНЫЙ ПЕРИОД) '!H172</f>
        <v>0</v>
      </c>
      <c r="I76" s="55">
        <f>'Приложение 1 (ОТЧЕТНЫЙ ПЕРИОД) '!I172</f>
        <v>0</v>
      </c>
      <c r="J76" s="547"/>
      <c r="K76" s="219">
        <f>'Приложение 1 (ОТЧЕТНЫЙ ПЕРИОД) '!K172</f>
        <v>0</v>
      </c>
      <c r="L76" s="55">
        <f>'Приложение 1 (ОТЧЕТНЫЙ ПЕРИОД) '!L172</f>
        <v>0</v>
      </c>
      <c r="M76" s="55">
        <f>'Приложение 1 (ОТЧЕТНЫЙ ПЕРИОД) '!M172</f>
        <v>0</v>
      </c>
      <c r="N76" s="60">
        <f>'Приложение 1 (ОТЧЕТНЫЙ ПЕРИОД) '!N172</f>
        <v>0</v>
      </c>
      <c r="O76" s="111"/>
      <c r="P76" s="182"/>
      <c r="Q76" s="112"/>
      <c r="R76" s="532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52"/>
      <c r="B77" s="411"/>
      <c r="C77" s="454"/>
      <c r="D77" s="21" t="s">
        <v>6</v>
      </c>
      <c r="E77" s="55">
        <f>'Приложение 1 (ОТЧЕТНЫЙ ПЕРИОД) '!E173</f>
        <v>0</v>
      </c>
      <c r="F77" s="55">
        <f>'Приложение 1 (ОТЧЕТНЫЙ ПЕРИОД) '!F173</f>
        <v>0</v>
      </c>
      <c r="G77" s="55">
        <f>'Приложение 1 (ОТЧЕТНЫЙ ПЕРИОД) '!G173</f>
        <v>0</v>
      </c>
      <c r="H77" s="55">
        <f>'Приложение 1 (ОТЧЕТНЫЙ ПЕРИОД) '!H173</f>
        <v>0</v>
      </c>
      <c r="I77" s="55">
        <f>'Приложение 1 (ОТЧЕТНЫЙ ПЕРИОД) '!I173</f>
        <v>0</v>
      </c>
      <c r="J77" s="547"/>
      <c r="K77" s="219">
        <f>'Приложение 1 (ОТЧЕТНЫЙ ПЕРИОД) '!K173</f>
        <v>0</v>
      </c>
      <c r="L77" s="55">
        <f>'Приложение 1 (ОТЧЕТНЫЙ ПЕРИОД) '!L173</f>
        <v>0</v>
      </c>
      <c r="M77" s="55">
        <f>'Приложение 1 (ОТЧЕТНЫЙ ПЕРИОД) '!M173</f>
        <v>0</v>
      </c>
      <c r="N77" s="60">
        <f>'Приложение 1 (ОТЧЕТНЫЙ ПЕРИОД) '!N173</f>
        <v>0</v>
      </c>
      <c r="O77" s="111"/>
      <c r="P77" s="182"/>
      <c r="Q77" s="112"/>
      <c r="R77" s="532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53"/>
      <c r="B78" s="412"/>
      <c r="C78" s="455"/>
      <c r="D78" s="278" t="s">
        <v>7</v>
      </c>
      <c r="E78" s="295">
        <f>'Приложение 1 (ОТЧЕТНЫЙ ПЕРИОД) '!E174</f>
        <v>0</v>
      </c>
      <c r="F78" s="295">
        <f>'Приложение 1 (ОТЧЕТНЫЙ ПЕРИОД) '!F174</f>
        <v>0</v>
      </c>
      <c r="G78" s="295">
        <f>'Приложение 1 (ОТЧЕТНЫЙ ПЕРИОД) '!G174</f>
        <v>0</v>
      </c>
      <c r="H78" s="295">
        <f>'Приложение 1 (ОТЧЕТНЫЙ ПЕРИОД) '!H174</f>
        <v>0</v>
      </c>
      <c r="I78" s="295">
        <f>'Приложение 1 (ОТЧЕТНЫЙ ПЕРИОД) '!I174</f>
        <v>0</v>
      </c>
      <c r="J78" s="548"/>
      <c r="K78" s="296">
        <f>'Приложение 1 (ОТЧЕТНЫЙ ПЕРИОД) '!K174</f>
        <v>0</v>
      </c>
      <c r="L78" s="295">
        <f>'Приложение 1 (ОТЧЕТНЫЙ ПЕРИОД) '!L174</f>
        <v>0</v>
      </c>
      <c r="M78" s="295">
        <f>'Приложение 1 (ОТЧЕТНЫЙ ПЕРИОД) '!M174</f>
        <v>0</v>
      </c>
      <c r="N78" s="297">
        <f>'Приложение 1 (ОТЧЕТНЫЙ ПЕРИОД) '!N174</f>
        <v>0</v>
      </c>
      <c r="O78" s="111"/>
      <c r="P78" s="182"/>
      <c r="Q78" s="112"/>
      <c r="R78" s="533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67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67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54</v>
      </c>
      <c r="F81" s="51" t="s">
        <v>53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53" t="str">
        <f>E81</f>
        <v>VI</v>
      </c>
      <c r="B82" s="35" t="s">
        <v>42</v>
      </c>
      <c r="C82" s="556"/>
      <c r="D82" s="57" t="s">
        <v>5</v>
      </c>
      <c r="E82" s="58">
        <f>'Приложение 1 (ОТЧЕТНЫЙ ПЕРИОД) '!E194</f>
        <v>0</v>
      </c>
      <c r="F82" s="58">
        <f>'Приложение 1 (ОТЧЕТНЫЙ ПЕРИОД) '!F194</f>
        <v>0</v>
      </c>
      <c r="G82" s="58">
        <f>'Приложение 1 (ОТЧЕТНЫЙ ПЕРИОД) '!G194</f>
        <v>0</v>
      </c>
      <c r="H82" s="58">
        <f>'Приложение 1 (ОТЧЕТНЫЙ ПЕРИОД) '!H194</f>
        <v>0</v>
      </c>
      <c r="I82" s="58">
        <f>'Приложение 1 (ОТЧЕТНЫЙ ПЕРИОД) '!I194</f>
        <v>0</v>
      </c>
      <c r="J82" s="546"/>
      <c r="K82" s="218">
        <f>'Приложение 1 (ОТЧЕТНЫЙ ПЕРИОД) '!K194</f>
        <v>0</v>
      </c>
      <c r="L82" s="58">
        <f>'Приложение 1 (ОТЧЕТНЫЙ ПЕРИОД) '!L194</f>
        <v>0</v>
      </c>
      <c r="M82" s="58">
        <f>'Приложение 1 (ОТЧЕТНЫЙ ПЕРИОД) '!M194</f>
        <v>0</v>
      </c>
      <c r="N82" s="59">
        <f>'Приложение 1 (ОТЧЕТНЫЙ ПЕРИОД) '!N194</f>
        <v>0</v>
      </c>
      <c r="O82" s="111"/>
      <c r="P82" s="182"/>
      <c r="Q82" s="112"/>
      <c r="R82" s="531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54"/>
      <c r="B83" s="410" t="str">
        <f>F81</f>
        <v>БЕЗОПАСНЫЕ И КАЧЕСТВЕННЫЕ АВТОМОБИЛЬНЫЕ ДОРОГИ</v>
      </c>
      <c r="C83" s="557"/>
      <c r="D83" s="21" t="s">
        <v>14</v>
      </c>
      <c r="E83" s="55">
        <f>'Приложение 1 (ОТЧЕТНЫЙ ПЕРИОД) '!E195</f>
        <v>0</v>
      </c>
      <c r="F83" s="55">
        <f>'Приложение 1 (ОТЧЕТНЫЙ ПЕРИОД) '!F195</f>
        <v>0</v>
      </c>
      <c r="G83" s="55">
        <f>'Приложение 1 (ОТЧЕТНЫЙ ПЕРИОД) '!G195</f>
        <v>0</v>
      </c>
      <c r="H83" s="55">
        <f>'Приложение 1 (ОТЧЕТНЫЙ ПЕРИОД) '!H195</f>
        <v>0</v>
      </c>
      <c r="I83" s="55">
        <f>'Приложение 1 (ОТЧЕТНЫЙ ПЕРИОД) '!I195</f>
        <v>0</v>
      </c>
      <c r="J83" s="547"/>
      <c r="K83" s="219">
        <f>'Приложение 1 (ОТЧЕТНЫЙ ПЕРИОД) '!K195</f>
        <v>0</v>
      </c>
      <c r="L83" s="55">
        <f>'Приложение 1 (ОТЧЕТНЫЙ ПЕРИОД) '!L195</f>
        <v>0</v>
      </c>
      <c r="M83" s="55">
        <f>'Приложение 1 (ОТЧЕТНЫЙ ПЕРИОД) '!M195</f>
        <v>0</v>
      </c>
      <c r="N83" s="60">
        <f>'Приложение 1 (ОТЧЕТНЫЙ ПЕРИОД) '!N195</f>
        <v>0</v>
      </c>
      <c r="O83" s="111"/>
      <c r="P83" s="182"/>
      <c r="Q83" s="112"/>
      <c r="R83" s="532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54"/>
      <c r="B84" s="410"/>
      <c r="C84" s="557"/>
      <c r="D84" s="21" t="s">
        <v>6</v>
      </c>
      <c r="E84" s="55">
        <f>'Приложение 1 (ОТЧЕТНЫЙ ПЕРИОД) '!E196</f>
        <v>0</v>
      </c>
      <c r="F84" s="55">
        <f>'Приложение 1 (ОТЧЕТНЫЙ ПЕРИОД) '!F196</f>
        <v>0</v>
      </c>
      <c r="G84" s="55">
        <f>'Приложение 1 (ОТЧЕТНЫЙ ПЕРИОД) '!G196</f>
        <v>0</v>
      </c>
      <c r="H84" s="55">
        <f>'Приложение 1 (ОТЧЕТНЫЙ ПЕРИОД) '!H196</f>
        <v>0</v>
      </c>
      <c r="I84" s="55">
        <f>'Приложение 1 (ОТЧЕТНЫЙ ПЕРИОД) '!I196</f>
        <v>0</v>
      </c>
      <c r="J84" s="547"/>
      <c r="K84" s="219">
        <f>'Приложение 1 (ОТЧЕТНЫЙ ПЕРИОД) '!K196</f>
        <v>0</v>
      </c>
      <c r="L84" s="55">
        <f>'Приложение 1 (ОТЧЕТНЫЙ ПЕРИОД) '!L196</f>
        <v>0</v>
      </c>
      <c r="M84" s="55">
        <f>'Приложение 1 (ОТЧЕТНЫЙ ПЕРИОД) '!M196</f>
        <v>0</v>
      </c>
      <c r="N84" s="60">
        <f>'Приложение 1 (ОТЧЕТНЫЙ ПЕРИОД) '!N196</f>
        <v>0</v>
      </c>
      <c r="O84" s="111"/>
      <c r="P84" s="182"/>
      <c r="Q84" s="112"/>
      <c r="R84" s="532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55"/>
      <c r="B85" s="552"/>
      <c r="C85" s="558"/>
      <c r="D85" s="278" t="s">
        <v>7</v>
      </c>
      <c r="E85" s="295">
        <f>'Приложение 1 (ОТЧЕТНЫЙ ПЕРИОД) '!E197</f>
        <v>0</v>
      </c>
      <c r="F85" s="295">
        <f>'Приложение 1 (ОТЧЕТНЫЙ ПЕРИОД) '!F197</f>
        <v>0</v>
      </c>
      <c r="G85" s="295">
        <f>'Приложение 1 (ОТЧЕТНЫЙ ПЕРИОД) '!G197</f>
        <v>0</v>
      </c>
      <c r="H85" s="295">
        <f>'Приложение 1 (ОТЧЕТНЫЙ ПЕРИОД) '!H197</f>
        <v>0</v>
      </c>
      <c r="I85" s="295">
        <f>'Приложение 1 (ОТЧЕТНЫЙ ПЕРИОД) '!I197</f>
        <v>0</v>
      </c>
      <c r="J85" s="548"/>
      <c r="K85" s="296">
        <f>'Приложение 1 (ОТЧЕТНЫЙ ПЕРИОД) '!K197</f>
        <v>0</v>
      </c>
      <c r="L85" s="295">
        <f>'Приложение 1 (ОТЧЕТНЫЙ ПЕРИОД) '!L197</f>
        <v>0</v>
      </c>
      <c r="M85" s="295">
        <f>'Приложение 1 (ОТЧЕТНЫЙ ПЕРИОД) '!M197</f>
        <v>0</v>
      </c>
      <c r="N85" s="297">
        <f>'Приложение 1 (ОТЧЕТНЫЙ ПЕРИОД) '!N197</f>
        <v>0</v>
      </c>
      <c r="O85" s="111"/>
      <c r="P85" s="182"/>
      <c r="Q85" s="112"/>
      <c r="R85" s="533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67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67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56</v>
      </c>
      <c r="F88" s="51" t="s">
        <v>55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52" t="str">
        <f>E88</f>
        <v>VII</v>
      </c>
      <c r="B89" s="35" t="s">
        <v>42</v>
      </c>
      <c r="C89" s="454"/>
      <c r="D89" s="57" t="s">
        <v>5</v>
      </c>
      <c r="E89" s="58">
        <f>'Приложение 1 (ОТЧЕТНЫЙ ПЕРИОД) '!E217</f>
        <v>0</v>
      </c>
      <c r="F89" s="58">
        <f>'Приложение 1 (ОТЧЕТНЫЙ ПЕРИОД) '!F217</f>
        <v>0</v>
      </c>
      <c r="G89" s="58">
        <f>'Приложение 1 (ОТЧЕТНЫЙ ПЕРИОД) '!G217</f>
        <v>0</v>
      </c>
      <c r="H89" s="58">
        <f>'Приложение 1 (ОТЧЕТНЫЙ ПЕРИОД) '!H217</f>
        <v>0</v>
      </c>
      <c r="I89" s="58">
        <f>'Приложение 1 (ОТЧЕТНЫЙ ПЕРИОД) '!I217</f>
        <v>0</v>
      </c>
      <c r="J89" s="546"/>
      <c r="K89" s="218">
        <f>'Приложение 1 (ОТЧЕТНЫЙ ПЕРИОД) '!K217</f>
        <v>0</v>
      </c>
      <c r="L89" s="58">
        <f>'Приложение 1 (ОТЧЕТНЫЙ ПЕРИОД) '!L217</f>
        <v>0</v>
      </c>
      <c r="M89" s="58">
        <f>'Приложение 1 (ОТЧЕТНЫЙ ПЕРИОД) '!M217</f>
        <v>0</v>
      </c>
      <c r="N89" s="59">
        <f>'Приложение 1 (ОТЧЕТНЫЙ ПЕРИОД) '!N217</f>
        <v>0</v>
      </c>
      <c r="O89" s="111"/>
      <c r="P89" s="182"/>
      <c r="Q89" s="112"/>
      <c r="R89" s="531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52"/>
      <c r="B90" s="410" t="str">
        <f>F88</f>
        <v>ПРОИЗВОДИТЕЛЬНОСТЬ ТРУДА</v>
      </c>
      <c r="C90" s="454"/>
      <c r="D90" s="21" t="s">
        <v>14</v>
      </c>
      <c r="E90" s="55">
        <f>'Приложение 1 (ОТЧЕТНЫЙ ПЕРИОД) '!E218</f>
        <v>0</v>
      </c>
      <c r="F90" s="55">
        <f>'Приложение 1 (ОТЧЕТНЫЙ ПЕРИОД) '!F218</f>
        <v>0</v>
      </c>
      <c r="G90" s="55">
        <f>'Приложение 1 (ОТЧЕТНЫЙ ПЕРИОД) '!G218</f>
        <v>0</v>
      </c>
      <c r="H90" s="55">
        <f>'Приложение 1 (ОТЧЕТНЫЙ ПЕРИОД) '!H218</f>
        <v>0</v>
      </c>
      <c r="I90" s="55">
        <f>'Приложение 1 (ОТЧЕТНЫЙ ПЕРИОД) '!I218</f>
        <v>0</v>
      </c>
      <c r="J90" s="547"/>
      <c r="K90" s="219">
        <f>'Приложение 1 (ОТЧЕТНЫЙ ПЕРИОД) '!K218</f>
        <v>0</v>
      </c>
      <c r="L90" s="55">
        <f>'Приложение 1 (ОТЧЕТНЫЙ ПЕРИОД) '!L218</f>
        <v>0</v>
      </c>
      <c r="M90" s="55">
        <f>'Приложение 1 (ОТЧЕТНЫЙ ПЕРИОД) '!M218</f>
        <v>0</v>
      </c>
      <c r="N90" s="60">
        <f>'Приложение 1 (ОТЧЕТНЫЙ ПЕРИОД) '!N218</f>
        <v>0</v>
      </c>
      <c r="O90" s="111"/>
      <c r="P90" s="182"/>
      <c r="Q90" s="112"/>
      <c r="R90" s="532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52"/>
      <c r="B91" s="411"/>
      <c r="C91" s="454"/>
      <c r="D91" s="21" t="s">
        <v>6</v>
      </c>
      <c r="E91" s="55">
        <f>'Приложение 1 (ОТЧЕТНЫЙ ПЕРИОД) '!E219</f>
        <v>0</v>
      </c>
      <c r="F91" s="55">
        <f>'Приложение 1 (ОТЧЕТНЫЙ ПЕРИОД) '!F219</f>
        <v>0</v>
      </c>
      <c r="G91" s="55">
        <f>'Приложение 1 (ОТЧЕТНЫЙ ПЕРИОД) '!G219</f>
        <v>0</v>
      </c>
      <c r="H91" s="55">
        <f>'Приложение 1 (ОТЧЕТНЫЙ ПЕРИОД) '!H219</f>
        <v>0</v>
      </c>
      <c r="I91" s="55">
        <f>'Приложение 1 (ОТЧЕТНЫЙ ПЕРИОД) '!I219</f>
        <v>0</v>
      </c>
      <c r="J91" s="547"/>
      <c r="K91" s="219">
        <f>'Приложение 1 (ОТЧЕТНЫЙ ПЕРИОД) '!K219</f>
        <v>0</v>
      </c>
      <c r="L91" s="55">
        <f>'Приложение 1 (ОТЧЕТНЫЙ ПЕРИОД) '!L219</f>
        <v>0</v>
      </c>
      <c r="M91" s="55">
        <f>'Приложение 1 (ОТЧЕТНЫЙ ПЕРИОД) '!M219</f>
        <v>0</v>
      </c>
      <c r="N91" s="60">
        <f>'Приложение 1 (ОТЧЕТНЫЙ ПЕРИОД) '!N219</f>
        <v>0</v>
      </c>
      <c r="O91" s="111"/>
      <c r="P91" s="182"/>
      <c r="Q91" s="112"/>
      <c r="R91" s="532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53"/>
      <c r="B92" s="412"/>
      <c r="C92" s="455"/>
      <c r="D92" s="278" t="s">
        <v>7</v>
      </c>
      <c r="E92" s="295">
        <f>'Приложение 1 (ОТЧЕТНЫЙ ПЕРИОД) '!E220</f>
        <v>0</v>
      </c>
      <c r="F92" s="295">
        <f>'Приложение 1 (ОТЧЕТНЫЙ ПЕРИОД) '!F220</f>
        <v>0</v>
      </c>
      <c r="G92" s="295">
        <f>'Приложение 1 (ОТЧЕТНЫЙ ПЕРИОД) '!G220</f>
        <v>0</v>
      </c>
      <c r="H92" s="295">
        <f>'Приложение 1 (ОТЧЕТНЫЙ ПЕРИОД) '!H220</f>
        <v>0</v>
      </c>
      <c r="I92" s="295">
        <f>'Приложение 1 (ОТЧЕТНЫЙ ПЕРИОД) '!I220</f>
        <v>0</v>
      </c>
      <c r="J92" s="548"/>
      <c r="K92" s="296">
        <f>'Приложение 1 (ОТЧЕТНЫЙ ПЕРИОД) '!K220</f>
        <v>0</v>
      </c>
      <c r="L92" s="295">
        <f>'Приложение 1 (ОТЧЕТНЫЙ ПЕРИОД) '!L220</f>
        <v>0</v>
      </c>
      <c r="M92" s="295">
        <f>'Приложение 1 (ОТЧЕТНЫЙ ПЕРИОД) '!M220</f>
        <v>0</v>
      </c>
      <c r="N92" s="297">
        <f>'Приложение 1 (ОТЧЕТНЫЙ ПЕРИОД) '!N220</f>
        <v>0</v>
      </c>
      <c r="O92" s="111"/>
      <c r="P92" s="182"/>
      <c r="Q92" s="112"/>
      <c r="R92" s="533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67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67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58</v>
      </c>
      <c r="F95" s="51" t="s">
        <v>57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52" t="str">
        <f>E95</f>
        <v>VIII</v>
      </c>
      <c r="B96" s="35" t="s">
        <v>42</v>
      </c>
      <c r="C96" s="454"/>
      <c r="D96" s="57" t="s">
        <v>5</v>
      </c>
      <c r="E96" s="58">
        <f>'Приложение 1 (ОТЧЕТНЫЙ ПЕРИОД) '!E239</f>
        <v>0</v>
      </c>
      <c r="F96" s="58">
        <f>'Приложение 1 (ОТЧЕТНЫЙ ПЕРИОД) '!F239</f>
        <v>0</v>
      </c>
      <c r="G96" s="58">
        <f>'Приложение 1 (ОТЧЕТНЫЙ ПЕРИОД) '!G239</f>
        <v>0</v>
      </c>
      <c r="H96" s="58">
        <f>'Приложение 1 (ОТЧЕТНЫЙ ПЕРИОД) '!H239</f>
        <v>0</v>
      </c>
      <c r="I96" s="58">
        <f>'Приложение 1 (ОТЧЕТНЫЙ ПЕРИОД) '!I239</f>
        <v>0</v>
      </c>
      <c r="J96" s="546"/>
      <c r="K96" s="218">
        <f>'Приложение 1 (ОТЧЕТНЫЙ ПЕРИОД) '!K239</f>
        <v>0</v>
      </c>
      <c r="L96" s="58">
        <f>'Приложение 1 (ОТЧЕТНЫЙ ПЕРИОД) '!L239</f>
        <v>0</v>
      </c>
      <c r="M96" s="58">
        <f>'Приложение 1 (ОТЧЕТНЫЙ ПЕРИОД) '!M239</f>
        <v>0</v>
      </c>
      <c r="N96" s="59">
        <f>'Приложение 1 (ОТЧЕТНЫЙ ПЕРИОД) '!N239</f>
        <v>0</v>
      </c>
      <c r="O96" s="111"/>
      <c r="P96" s="182"/>
      <c r="Q96" s="112"/>
      <c r="R96" s="531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52"/>
      <c r="B97" s="410" t="str">
        <f>F95</f>
        <v>НАУКА</v>
      </c>
      <c r="C97" s="454"/>
      <c r="D97" s="21" t="s">
        <v>14</v>
      </c>
      <c r="E97" s="55">
        <f>'Приложение 1 (ОТЧЕТНЫЙ ПЕРИОД) '!E240</f>
        <v>0</v>
      </c>
      <c r="F97" s="55">
        <f>'Приложение 1 (ОТЧЕТНЫЙ ПЕРИОД) '!F240</f>
        <v>0</v>
      </c>
      <c r="G97" s="55">
        <f>'Приложение 1 (ОТЧЕТНЫЙ ПЕРИОД) '!G240</f>
        <v>0</v>
      </c>
      <c r="H97" s="55">
        <f>'Приложение 1 (ОТЧЕТНЫЙ ПЕРИОД) '!H240</f>
        <v>0</v>
      </c>
      <c r="I97" s="55">
        <f>'Приложение 1 (ОТЧЕТНЫЙ ПЕРИОД) '!I240</f>
        <v>0</v>
      </c>
      <c r="J97" s="547"/>
      <c r="K97" s="219">
        <f>'Приложение 1 (ОТЧЕТНЫЙ ПЕРИОД) '!K240</f>
        <v>0</v>
      </c>
      <c r="L97" s="55">
        <f>'Приложение 1 (ОТЧЕТНЫЙ ПЕРИОД) '!L240</f>
        <v>0</v>
      </c>
      <c r="M97" s="55">
        <f>'Приложение 1 (ОТЧЕТНЫЙ ПЕРИОД) '!M240</f>
        <v>0</v>
      </c>
      <c r="N97" s="60">
        <f>'Приложение 1 (ОТЧЕТНЫЙ ПЕРИОД) '!N240</f>
        <v>0</v>
      </c>
      <c r="O97" s="111"/>
      <c r="P97" s="182"/>
      <c r="Q97" s="112"/>
      <c r="R97" s="532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52"/>
      <c r="B98" s="411"/>
      <c r="C98" s="454"/>
      <c r="D98" s="21" t="s">
        <v>6</v>
      </c>
      <c r="E98" s="55">
        <f>'Приложение 1 (ОТЧЕТНЫЙ ПЕРИОД) '!E241</f>
        <v>0</v>
      </c>
      <c r="F98" s="55">
        <f>'Приложение 1 (ОТЧЕТНЫЙ ПЕРИОД) '!F241</f>
        <v>0</v>
      </c>
      <c r="G98" s="55">
        <f>'Приложение 1 (ОТЧЕТНЫЙ ПЕРИОД) '!G241</f>
        <v>0</v>
      </c>
      <c r="H98" s="55">
        <f>'Приложение 1 (ОТЧЕТНЫЙ ПЕРИОД) '!H241</f>
        <v>0</v>
      </c>
      <c r="I98" s="55">
        <f>'Приложение 1 (ОТЧЕТНЫЙ ПЕРИОД) '!I241</f>
        <v>0</v>
      </c>
      <c r="J98" s="547"/>
      <c r="K98" s="219">
        <f>'Приложение 1 (ОТЧЕТНЫЙ ПЕРИОД) '!K241</f>
        <v>0</v>
      </c>
      <c r="L98" s="55">
        <f>'Приложение 1 (ОТЧЕТНЫЙ ПЕРИОД) '!L241</f>
        <v>0</v>
      </c>
      <c r="M98" s="55">
        <f>'Приложение 1 (ОТЧЕТНЫЙ ПЕРИОД) '!M241</f>
        <v>0</v>
      </c>
      <c r="N98" s="60">
        <f>'Приложение 1 (ОТЧЕТНЫЙ ПЕРИОД) '!N241</f>
        <v>0</v>
      </c>
      <c r="O98" s="111"/>
      <c r="P98" s="182"/>
      <c r="Q98" s="112"/>
      <c r="R98" s="532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53"/>
      <c r="B99" s="412"/>
      <c r="C99" s="455"/>
      <c r="D99" s="278" t="s">
        <v>7</v>
      </c>
      <c r="E99" s="295">
        <f>'Приложение 1 (ОТЧЕТНЫЙ ПЕРИОД) '!E242</f>
        <v>0</v>
      </c>
      <c r="F99" s="295">
        <f>'Приложение 1 (ОТЧЕТНЫЙ ПЕРИОД) '!F242</f>
        <v>0</v>
      </c>
      <c r="G99" s="295">
        <f>'Приложение 1 (ОТЧЕТНЫЙ ПЕРИОД) '!G242</f>
        <v>0</v>
      </c>
      <c r="H99" s="295">
        <f>'Приложение 1 (ОТЧЕТНЫЙ ПЕРИОД) '!H242</f>
        <v>0</v>
      </c>
      <c r="I99" s="295">
        <f>'Приложение 1 (ОТЧЕТНЫЙ ПЕРИОД) '!I242</f>
        <v>0</v>
      </c>
      <c r="J99" s="548"/>
      <c r="K99" s="296">
        <f>'Приложение 1 (ОТЧЕТНЫЙ ПЕРИОД) '!K242</f>
        <v>0</v>
      </c>
      <c r="L99" s="295">
        <f>'Приложение 1 (ОТЧЕТНЫЙ ПЕРИОД) '!L242</f>
        <v>0</v>
      </c>
      <c r="M99" s="295">
        <f>'Приложение 1 (ОТЧЕТНЫЙ ПЕРИОД) '!M242</f>
        <v>0</v>
      </c>
      <c r="N99" s="297">
        <f>'Приложение 1 (ОТЧЕТНЫЙ ПЕРИОД) '!N242</f>
        <v>0</v>
      </c>
      <c r="O99" s="111"/>
      <c r="P99" s="182"/>
      <c r="Q99" s="112"/>
      <c r="R99" s="533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67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67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60</v>
      </c>
      <c r="F102" s="51" t="s">
        <v>59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52" t="str">
        <f>E102</f>
        <v>IX</v>
      </c>
      <c r="B103" s="35" t="s">
        <v>42</v>
      </c>
      <c r="C103" s="454"/>
      <c r="D103" s="57" t="s">
        <v>5</v>
      </c>
      <c r="E103" s="58">
        <f>'Приложение 1 (ОТЧЕТНЫЙ ПЕРИОД) '!E262</f>
        <v>0</v>
      </c>
      <c r="F103" s="58">
        <f>'Приложение 1 (ОТЧЕТНЫЙ ПЕРИОД) '!F262</f>
        <v>0</v>
      </c>
      <c r="G103" s="58">
        <f>'Приложение 1 (ОТЧЕТНЫЙ ПЕРИОД) '!G262</f>
        <v>0</v>
      </c>
      <c r="H103" s="58">
        <f>'Приложение 1 (ОТЧЕТНЫЙ ПЕРИОД) '!H262</f>
        <v>0</v>
      </c>
      <c r="I103" s="58">
        <f>'Приложение 1 (ОТЧЕТНЫЙ ПЕРИОД) '!I262</f>
        <v>0</v>
      </c>
      <c r="J103" s="546"/>
      <c r="K103" s="218">
        <f>'Приложение 1 (ОТЧЕТНЫЙ ПЕРИОД) '!K262</f>
        <v>0</v>
      </c>
      <c r="L103" s="58">
        <f>'Приложение 1 (ОТЧЕТНЫЙ ПЕРИОД) '!L262</f>
        <v>0</v>
      </c>
      <c r="M103" s="58">
        <f>'Приложение 1 (ОТЧЕТНЫЙ ПЕРИОД) '!M262</f>
        <v>0</v>
      </c>
      <c r="N103" s="59">
        <f>'Приложение 1 (ОТЧЕТНЫЙ ПЕРИОД) '!N262</f>
        <v>0</v>
      </c>
      <c r="O103" s="111"/>
      <c r="P103" s="182"/>
      <c r="Q103" s="112"/>
      <c r="R103" s="531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52"/>
      <c r="B104" s="410" t="str">
        <f>F102</f>
        <v>ЦИФРОВАЯ ЭКОНОМИКА</v>
      </c>
      <c r="C104" s="454"/>
      <c r="D104" s="21" t="s">
        <v>14</v>
      </c>
      <c r="E104" s="55">
        <f>'Приложение 1 (ОТЧЕТНЫЙ ПЕРИОД) '!E263</f>
        <v>0</v>
      </c>
      <c r="F104" s="55">
        <f>'Приложение 1 (ОТЧЕТНЫЙ ПЕРИОД) '!F263</f>
        <v>0</v>
      </c>
      <c r="G104" s="55">
        <f>'Приложение 1 (ОТЧЕТНЫЙ ПЕРИОД) '!G263</f>
        <v>0</v>
      </c>
      <c r="H104" s="55">
        <f>'Приложение 1 (ОТЧЕТНЫЙ ПЕРИОД) '!H263</f>
        <v>0</v>
      </c>
      <c r="I104" s="55">
        <f>'Приложение 1 (ОТЧЕТНЫЙ ПЕРИОД) '!I263</f>
        <v>0</v>
      </c>
      <c r="J104" s="547"/>
      <c r="K104" s="219">
        <f>'Приложение 1 (ОТЧЕТНЫЙ ПЕРИОД) '!K263</f>
        <v>0</v>
      </c>
      <c r="L104" s="55">
        <f>'Приложение 1 (ОТЧЕТНЫЙ ПЕРИОД) '!L263</f>
        <v>0</v>
      </c>
      <c r="M104" s="55">
        <f>'Приложение 1 (ОТЧЕТНЫЙ ПЕРИОД) '!M263</f>
        <v>0</v>
      </c>
      <c r="N104" s="60">
        <f>'Приложение 1 (ОТЧЕТНЫЙ ПЕРИОД) '!N263</f>
        <v>0</v>
      </c>
      <c r="O104" s="111"/>
      <c r="P104" s="182"/>
      <c r="Q104" s="112"/>
      <c r="R104" s="532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52"/>
      <c r="B105" s="411"/>
      <c r="C105" s="454"/>
      <c r="D105" s="21" t="s">
        <v>6</v>
      </c>
      <c r="E105" s="55">
        <f>'Приложение 1 (ОТЧЕТНЫЙ ПЕРИОД) '!E264</f>
        <v>0</v>
      </c>
      <c r="F105" s="55">
        <f>'Приложение 1 (ОТЧЕТНЫЙ ПЕРИОД) '!F264</f>
        <v>0</v>
      </c>
      <c r="G105" s="55">
        <f>'Приложение 1 (ОТЧЕТНЫЙ ПЕРИОД) '!G264</f>
        <v>0</v>
      </c>
      <c r="H105" s="55">
        <f>'Приложение 1 (ОТЧЕТНЫЙ ПЕРИОД) '!H264</f>
        <v>0</v>
      </c>
      <c r="I105" s="55">
        <f>'Приложение 1 (ОТЧЕТНЫЙ ПЕРИОД) '!I264</f>
        <v>0</v>
      </c>
      <c r="J105" s="547"/>
      <c r="K105" s="219">
        <f>'Приложение 1 (ОТЧЕТНЫЙ ПЕРИОД) '!K264</f>
        <v>0</v>
      </c>
      <c r="L105" s="55">
        <f>'Приложение 1 (ОТЧЕТНЫЙ ПЕРИОД) '!L264</f>
        <v>0</v>
      </c>
      <c r="M105" s="55">
        <f>'Приложение 1 (ОТЧЕТНЫЙ ПЕРИОД) '!M264</f>
        <v>0</v>
      </c>
      <c r="N105" s="60">
        <f>'Приложение 1 (ОТЧЕТНЫЙ ПЕРИОД) '!N264</f>
        <v>0</v>
      </c>
      <c r="O105" s="111"/>
      <c r="P105" s="182"/>
      <c r="Q105" s="112"/>
      <c r="R105" s="532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53"/>
      <c r="B106" s="412"/>
      <c r="C106" s="455"/>
      <c r="D106" s="278" t="s">
        <v>7</v>
      </c>
      <c r="E106" s="295">
        <f>'Приложение 1 (ОТЧЕТНЫЙ ПЕРИОД) '!E265</f>
        <v>0</v>
      </c>
      <c r="F106" s="295">
        <f>'Приложение 1 (ОТЧЕТНЫЙ ПЕРИОД) '!F265</f>
        <v>0</v>
      </c>
      <c r="G106" s="295">
        <f>'Приложение 1 (ОТЧЕТНЫЙ ПЕРИОД) '!G265</f>
        <v>0</v>
      </c>
      <c r="H106" s="295">
        <f>'Приложение 1 (ОТЧЕТНЫЙ ПЕРИОД) '!H265</f>
        <v>0</v>
      </c>
      <c r="I106" s="295">
        <f>'Приложение 1 (ОТЧЕТНЫЙ ПЕРИОД) '!I265</f>
        <v>0</v>
      </c>
      <c r="J106" s="548"/>
      <c r="K106" s="296">
        <f>'Приложение 1 (ОТЧЕТНЫЙ ПЕРИОД) '!K265</f>
        <v>0</v>
      </c>
      <c r="L106" s="295">
        <f>'Приложение 1 (ОТЧЕТНЫЙ ПЕРИОД) '!L265</f>
        <v>0</v>
      </c>
      <c r="M106" s="295">
        <f>'Приложение 1 (ОТЧЕТНЫЙ ПЕРИОД) '!M265</f>
        <v>0</v>
      </c>
      <c r="N106" s="297">
        <f>'Приложение 1 (ОТЧЕТНЫЙ ПЕРИОД) '!N265</f>
        <v>0</v>
      </c>
      <c r="O106" s="111"/>
      <c r="P106" s="182"/>
      <c r="Q106" s="112"/>
      <c r="R106" s="533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67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67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62</v>
      </c>
      <c r="F109" s="51" t="s">
        <v>61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52">
        <v>1</v>
      </c>
      <c r="B110" s="35" t="s">
        <v>42</v>
      </c>
      <c r="C110" s="454"/>
      <c r="D110" s="57" t="s">
        <v>5</v>
      </c>
      <c r="E110" s="58">
        <f>'Приложение 1 (ОТЧЕТНЫЙ ПЕРИОД) '!E285</f>
        <v>133.74999999999997</v>
      </c>
      <c r="F110" s="58">
        <f>'Приложение 1 (ОТЧЕТНЫЙ ПЕРИОД) '!F285</f>
        <v>124.72</v>
      </c>
      <c r="G110" s="58">
        <f>'Приложение 1 (ОТЧЕТНЫЙ ПЕРИОД) '!G285</f>
        <v>95.12617994</v>
      </c>
      <c r="H110" s="58">
        <f>'Приложение 1 (ОТЧЕТНЫЙ ПЕРИОД) '!H285</f>
        <v>0</v>
      </c>
      <c r="I110" s="58">
        <f>'Приложение 1 (ОТЧЕТНЫЙ ПЕРИОД) '!I285</f>
        <v>0</v>
      </c>
      <c r="J110" s="546"/>
      <c r="K110" s="218">
        <f>'Приложение 1 (ОТЧЕТНЫЙ ПЕРИОД) '!K285</f>
        <v>0</v>
      </c>
      <c r="L110" s="58">
        <f>'Приложение 1 (ОТЧЕТНЫЙ ПЕРИОД) '!L285</f>
        <v>0</v>
      </c>
      <c r="M110" s="58">
        <f>'Приложение 1 (ОТЧЕТНЫЙ ПЕРИОД) '!M285</f>
        <v>49.952559000000001</v>
      </c>
      <c r="N110" s="59">
        <f>'Приложение 1 (ОТЧЕТНЫЙ ПЕРИОД) '!N285</f>
        <v>183.70255899999998</v>
      </c>
      <c r="O110" s="111"/>
      <c r="P110" s="182"/>
      <c r="Q110" s="112"/>
      <c r="R110" s="531" t="str">
        <f>B111</f>
        <v>КУЛЬТУРА</v>
      </c>
      <c r="S110" s="131" t="str">
        <f>D110</f>
        <v>Всего</v>
      </c>
      <c r="T110" s="131">
        <f>E110</f>
        <v>133.74999999999997</v>
      </c>
      <c r="U110" s="131">
        <f t="shared" ref="U110:V110" si="33">F110</f>
        <v>124.72</v>
      </c>
      <c r="V110" s="131">
        <f t="shared" si="33"/>
        <v>95.12617994</v>
      </c>
      <c r="W110" s="131">
        <f>F110/E110%</f>
        <v>93.248598130841145</v>
      </c>
      <c r="X110" s="132">
        <f>G110/F110%</f>
        <v>76.271792767799866</v>
      </c>
      <c r="Y110" s="247">
        <f>V110/T110%</f>
        <v>71.122377525233659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52"/>
      <c r="B111" s="410" t="str">
        <f>F109</f>
        <v>КУЛЬТУРА</v>
      </c>
      <c r="C111" s="454"/>
      <c r="D111" s="21" t="s">
        <v>14</v>
      </c>
      <c r="E111" s="55">
        <f>'Приложение 1 (ОТЧЕТНЫЙ ПЕРИОД) '!E286</f>
        <v>0</v>
      </c>
      <c r="F111" s="55">
        <f>'Приложение 1 (ОТЧЕТНЫЙ ПЕРИОД) '!F286</f>
        <v>0</v>
      </c>
      <c r="G111" s="55">
        <f>'Приложение 1 (ОТЧЕТНЫЙ ПЕРИОД) '!G286</f>
        <v>0</v>
      </c>
      <c r="H111" s="55">
        <f>'Приложение 1 (ОТЧЕТНЫЙ ПЕРИОД) '!H286</f>
        <v>0</v>
      </c>
      <c r="I111" s="55">
        <f>'Приложение 1 (ОТЧЕТНЫЙ ПЕРИОД) '!I286</f>
        <v>0</v>
      </c>
      <c r="J111" s="547"/>
      <c r="K111" s="219">
        <f>'Приложение 1 (ОТЧЕТНЫЙ ПЕРИОД) '!K286</f>
        <v>0</v>
      </c>
      <c r="L111" s="55">
        <f>'Приложение 1 (ОТЧЕТНЫЙ ПЕРИОД) '!L286</f>
        <v>0</v>
      </c>
      <c r="M111" s="55">
        <f>'Приложение 1 (ОТЧЕТНЫЙ ПЕРИОД) '!M286</f>
        <v>30.936999999999998</v>
      </c>
      <c r="N111" s="60">
        <f>'Приложение 1 (ОТЧЕТНЫЙ ПЕРИОД) '!N286</f>
        <v>30.936999999999998</v>
      </c>
      <c r="O111" s="111"/>
      <c r="P111" s="182"/>
      <c r="Q111" s="112"/>
      <c r="R111" s="532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52"/>
      <c r="B112" s="411"/>
      <c r="C112" s="454"/>
      <c r="D112" s="21" t="s">
        <v>6</v>
      </c>
      <c r="E112" s="55">
        <f>'Приложение 1 (ОТЧЕТНЫЙ ПЕРИОД) '!E287</f>
        <v>133.07999999999998</v>
      </c>
      <c r="F112" s="55">
        <f>'Приложение 1 (ОТЧЕТНЫЙ ПЕРИОД) '!F287</f>
        <v>124.1</v>
      </c>
      <c r="G112" s="55">
        <f>'Приложение 1 (ОТЧЕТНЫЙ ПЕРИОД) '!G287</f>
        <v>94.613081570000006</v>
      </c>
      <c r="H112" s="55">
        <f>'Приложение 1 (ОТЧЕТНЫЙ ПЕРИОД) '!H287</f>
        <v>0</v>
      </c>
      <c r="I112" s="55">
        <f>'Приложение 1 (ОТЧЕТНЫЙ ПЕРИОД) '!I287</f>
        <v>0</v>
      </c>
      <c r="J112" s="547"/>
      <c r="K112" s="219">
        <f>'Приложение 1 (ОТЧЕТНЫЙ ПЕРИОД) '!K287</f>
        <v>0</v>
      </c>
      <c r="L112" s="55">
        <f>'Приложение 1 (ОТЧЕТНЫЙ ПЕРИОД) '!L287</f>
        <v>0</v>
      </c>
      <c r="M112" s="55">
        <f>'Приложение 1 (ОТЧЕТНЫЙ ПЕРИОД) '!M287</f>
        <v>18.863483000000002</v>
      </c>
      <c r="N112" s="60">
        <f>'Приложение 1 (ОТЧЕТНЫЙ ПЕРИОД) '!N287</f>
        <v>151.94348299999999</v>
      </c>
      <c r="O112" s="111"/>
      <c r="P112" s="182"/>
      <c r="Q112" s="112"/>
      <c r="R112" s="532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53"/>
      <c r="B113" s="412"/>
      <c r="C113" s="455"/>
      <c r="D113" s="278" t="s">
        <v>7</v>
      </c>
      <c r="E113" s="295">
        <f>'Приложение 1 (ОТЧЕТНЫЙ ПЕРИОД) '!E288</f>
        <v>0.66999999999999993</v>
      </c>
      <c r="F113" s="295">
        <f>'Приложение 1 (ОТЧЕТНЫЙ ПЕРИОД) '!F288</f>
        <v>0.62000000000000011</v>
      </c>
      <c r="G113" s="295">
        <f>'Приложение 1 (ОТЧЕТНЫЙ ПЕРИОД) '!G288</f>
        <v>0.51309837000000003</v>
      </c>
      <c r="H113" s="295">
        <f>'Приложение 1 (ОТЧЕТНЫЙ ПЕРИОД) '!H288</f>
        <v>0</v>
      </c>
      <c r="I113" s="295">
        <f>'Приложение 1 (ОТЧЕТНЫЙ ПЕРИОД) '!I288</f>
        <v>0</v>
      </c>
      <c r="J113" s="548"/>
      <c r="K113" s="296">
        <f>'Приложение 1 (ОТЧЕТНЫЙ ПЕРИОД) '!K288</f>
        <v>0</v>
      </c>
      <c r="L113" s="295">
        <f>'Приложение 1 (ОТЧЕТНЫЙ ПЕРИОД) '!L288</f>
        <v>0</v>
      </c>
      <c r="M113" s="295">
        <f>'Приложение 1 (ОТЧЕТНЫЙ ПЕРИОД) '!M288</f>
        <v>0.15207599999999999</v>
      </c>
      <c r="N113" s="297">
        <f>'Приложение 1 (ОТЧЕТНЫЙ ПЕРИОД) '!N288</f>
        <v>0.82207599999999992</v>
      </c>
      <c r="O113" s="111"/>
      <c r="P113" s="182"/>
      <c r="Q113" s="112"/>
      <c r="R113" s="533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67</v>
      </c>
      <c r="E114" s="67">
        <f>E111+E112+E113</f>
        <v>133.74999999999997</v>
      </c>
      <c r="F114" s="67">
        <f>F111+F112+F113</f>
        <v>124.72</v>
      </c>
      <c r="G114" s="67">
        <f>G111+G112+G113</f>
        <v>95.12617994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49.952559000000001</v>
      </c>
      <c r="N114" s="67">
        <f>N111+N112+N113</f>
        <v>183.70255899999998</v>
      </c>
      <c r="O114" s="116"/>
      <c r="P114" s="186">
        <f>SUM(E114:O114)</f>
        <v>587.25129793999997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67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64</v>
      </c>
      <c r="F116" s="51" t="s">
        <v>63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52" t="str">
        <f>E116</f>
        <v>XI</v>
      </c>
      <c r="B117" s="35" t="s">
        <v>42</v>
      </c>
      <c r="C117" s="454"/>
      <c r="D117" s="57" t="s">
        <v>5</v>
      </c>
      <c r="E117" s="58">
        <f>'Приложение 1 (ОТЧЕТНЫЙ ПЕРИОД) '!E308</f>
        <v>0</v>
      </c>
      <c r="F117" s="58">
        <f>'Приложение 1 (ОТЧЕТНЫЙ ПЕРИОД) '!F308</f>
        <v>0</v>
      </c>
      <c r="G117" s="58">
        <f>'Приложение 1 (ОТЧЕТНЫЙ ПЕРИОД) '!G308</f>
        <v>0</v>
      </c>
      <c r="H117" s="58">
        <f>'Приложение 1 (ОТЧЕТНЫЙ ПЕРИОД) '!H308</f>
        <v>0</v>
      </c>
      <c r="I117" s="58">
        <f>'Приложение 1 (ОТЧЕТНЫЙ ПЕРИОД) '!I308</f>
        <v>0</v>
      </c>
      <c r="J117" s="546"/>
      <c r="K117" s="218">
        <f>'Приложение 1 (ОТЧЕТНЫЙ ПЕРИОД) '!K308</f>
        <v>0</v>
      </c>
      <c r="L117" s="58">
        <f>'Приложение 1 (ОТЧЕТНЫЙ ПЕРИОД) '!L308</f>
        <v>0</v>
      </c>
      <c r="M117" s="58">
        <f>'Приложение 1 (ОТЧЕТНЫЙ ПЕРИОД) '!M308</f>
        <v>0</v>
      </c>
      <c r="N117" s="59">
        <f>'Приложение 1 (ОТЧЕТНЫЙ ПЕРИОД) '!N308</f>
        <v>0</v>
      </c>
      <c r="O117" s="111"/>
      <c r="P117" s="182"/>
      <c r="Q117" s="112"/>
      <c r="R117" s="531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52"/>
      <c r="B118" s="410" t="str">
        <f>F116</f>
        <v>МАЛОЕ И СРЕДНЕЕ ПРЕДПРИНИМАТЕЛЬСТВО</v>
      </c>
      <c r="C118" s="454"/>
      <c r="D118" s="21" t="s">
        <v>14</v>
      </c>
      <c r="E118" s="55">
        <f>'Приложение 1 (ОТЧЕТНЫЙ ПЕРИОД) '!E309</f>
        <v>0</v>
      </c>
      <c r="F118" s="55">
        <f>'Приложение 1 (ОТЧЕТНЫЙ ПЕРИОД) '!F309</f>
        <v>0</v>
      </c>
      <c r="G118" s="55">
        <f>'Приложение 1 (ОТЧЕТНЫЙ ПЕРИОД) '!G309</f>
        <v>0</v>
      </c>
      <c r="H118" s="55">
        <f>'Приложение 1 (ОТЧЕТНЫЙ ПЕРИОД) '!H309</f>
        <v>0</v>
      </c>
      <c r="I118" s="55">
        <f>'Приложение 1 (ОТЧЕТНЫЙ ПЕРИОД) '!I309</f>
        <v>0</v>
      </c>
      <c r="J118" s="547"/>
      <c r="K118" s="219">
        <f>'Приложение 1 (ОТЧЕТНЫЙ ПЕРИОД) '!K309</f>
        <v>0</v>
      </c>
      <c r="L118" s="55">
        <f>'Приложение 1 (ОТЧЕТНЫЙ ПЕРИОД) '!L309</f>
        <v>0</v>
      </c>
      <c r="M118" s="55">
        <f>'Приложение 1 (ОТЧЕТНЫЙ ПЕРИОД) '!M309</f>
        <v>0</v>
      </c>
      <c r="N118" s="60">
        <f>'Приложение 1 (ОТЧЕТНЫЙ ПЕРИОД) '!N309</f>
        <v>0</v>
      </c>
      <c r="O118" s="111"/>
      <c r="P118" s="182"/>
      <c r="Q118" s="112"/>
      <c r="R118" s="532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52"/>
      <c r="B119" s="411"/>
      <c r="C119" s="454"/>
      <c r="D119" s="21" t="s">
        <v>6</v>
      </c>
      <c r="E119" s="55">
        <f>'Приложение 1 (ОТЧЕТНЫЙ ПЕРИОД) '!E310</f>
        <v>0</v>
      </c>
      <c r="F119" s="55">
        <f>'Приложение 1 (ОТЧЕТНЫЙ ПЕРИОД) '!F310</f>
        <v>0</v>
      </c>
      <c r="G119" s="55">
        <f>'Приложение 1 (ОТЧЕТНЫЙ ПЕРИОД) '!G310</f>
        <v>0</v>
      </c>
      <c r="H119" s="55">
        <f>'Приложение 1 (ОТЧЕТНЫЙ ПЕРИОД) '!H310</f>
        <v>0</v>
      </c>
      <c r="I119" s="55">
        <f>'Приложение 1 (ОТЧЕТНЫЙ ПЕРИОД) '!I310</f>
        <v>0</v>
      </c>
      <c r="J119" s="547"/>
      <c r="K119" s="219">
        <f>'Приложение 1 (ОТЧЕТНЫЙ ПЕРИОД) '!K310</f>
        <v>0</v>
      </c>
      <c r="L119" s="55">
        <f>'Приложение 1 (ОТЧЕТНЫЙ ПЕРИОД) '!L310</f>
        <v>0</v>
      </c>
      <c r="M119" s="55">
        <f>'Приложение 1 (ОТЧЕТНЫЙ ПЕРИОД) '!M310</f>
        <v>0</v>
      </c>
      <c r="N119" s="60">
        <f>'Приложение 1 (ОТЧЕТНЫЙ ПЕРИОД) '!N310</f>
        <v>0</v>
      </c>
      <c r="O119" s="111"/>
      <c r="P119" s="182"/>
      <c r="Q119" s="112"/>
      <c r="R119" s="532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53"/>
      <c r="B120" s="412"/>
      <c r="C120" s="455"/>
      <c r="D120" s="278" t="s">
        <v>7</v>
      </c>
      <c r="E120" s="295">
        <f>'Приложение 1 (ОТЧЕТНЫЙ ПЕРИОД) '!E311</f>
        <v>0</v>
      </c>
      <c r="F120" s="295">
        <f>'Приложение 1 (ОТЧЕТНЫЙ ПЕРИОД) '!F311</f>
        <v>0</v>
      </c>
      <c r="G120" s="295">
        <f>'Приложение 1 (ОТЧЕТНЫЙ ПЕРИОД) '!G311</f>
        <v>0</v>
      </c>
      <c r="H120" s="295">
        <f>'Приложение 1 (ОТЧЕТНЫЙ ПЕРИОД) '!H311</f>
        <v>0</v>
      </c>
      <c r="I120" s="295">
        <f>'Приложение 1 (ОТЧЕТНЫЙ ПЕРИОД) '!I311</f>
        <v>0</v>
      </c>
      <c r="J120" s="548"/>
      <c r="K120" s="296">
        <f>'Приложение 1 (ОТЧЕТНЫЙ ПЕРИОД) '!K311</f>
        <v>0</v>
      </c>
      <c r="L120" s="295">
        <f>'Приложение 1 (ОТЧЕТНЫЙ ПЕРИОД) '!L311</f>
        <v>0</v>
      </c>
      <c r="M120" s="295">
        <f>'Приложение 1 (ОТЧЕТНЫЙ ПЕРИОД) '!M311</f>
        <v>0</v>
      </c>
      <c r="N120" s="297">
        <f>'Приложение 1 (ОТЧЕТНЫЙ ПЕРИОД) '!N311</f>
        <v>0</v>
      </c>
      <c r="O120" s="111"/>
      <c r="P120" s="182"/>
      <c r="Q120" s="112"/>
      <c r="R120" s="533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67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67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66</v>
      </c>
      <c r="F123" s="51" t="s">
        <v>65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52" t="str">
        <f>E123</f>
        <v>XII</v>
      </c>
      <c r="B124" s="35" t="s">
        <v>42</v>
      </c>
      <c r="C124" s="454"/>
      <c r="D124" s="57" t="s">
        <v>5</v>
      </c>
      <c r="E124" s="58">
        <f>'Приложение 1 (ОТЧЕТНЫЙ ПЕРИОД) '!E331</f>
        <v>0</v>
      </c>
      <c r="F124" s="58">
        <f>'Приложение 1 (ОТЧЕТНЫЙ ПЕРИОД) '!F331</f>
        <v>0</v>
      </c>
      <c r="G124" s="58">
        <f>'Приложение 1 (ОТЧЕТНЫЙ ПЕРИОД) '!G331</f>
        <v>0</v>
      </c>
      <c r="H124" s="58">
        <f>'Приложение 1 (ОТЧЕТНЫЙ ПЕРИОД) '!H331</f>
        <v>0</v>
      </c>
      <c r="I124" s="58">
        <f>'Приложение 1 (ОТЧЕТНЫЙ ПЕРИОД) '!I331</f>
        <v>0</v>
      </c>
      <c r="J124" s="546"/>
      <c r="K124" s="218">
        <f>'Приложение 1 (ОТЧЕТНЫЙ ПЕРИОД) '!K331</f>
        <v>0</v>
      </c>
      <c r="L124" s="58">
        <f>'Приложение 1 (ОТЧЕТНЫЙ ПЕРИОД) '!L331</f>
        <v>0</v>
      </c>
      <c r="M124" s="58">
        <f>'Приложение 1 (ОТЧЕТНЫЙ ПЕРИОД) '!M331</f>
        <v>0</v>
      </c>
      <c r="N124" s="59">
        <f>'Приложение 1 (ОТЧЕТНЫЙ ПЕРИОД) '!N331</f>
        <v>0</v>
      </c>
      <c r="O124" s="111"/>
      <c r="P124" s="182"/>
      <c r="Q124" s="112"/>
      <c r="R124" s="531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52"/>
      <c r="B125" s="410" t="str">
        <f>F123</f>
        <v>МЕЖДУНАРОДНАЯ КООПЕРАЦИЯ И ЭКСПОРТ</v>
      </c>
      <c r="C125" s="454"/>
      <c r="D125" s="21" t="s">
        <v>14</v>
      </c>
      <c r="E125" s="55">
        <f>'Приложение 1 (ОТЧЕТНЫЙ ПЕРИОД) '!E332</f>
        <v>0</v>
      </c>
      <c r="F125" s="55">
        <f>'Приложение 1 (ОТЧЕТНЫЙ ПЕРИОД) '!F332</f>
        <v>0</v>
      </c>
      <c r="G125" s="55">
        <f>'Приложение 1 (ОТЧЕТНЫЙ ПЕРИОД) '!G332</f>
        <v>0</v>
      </c>
      <c r="H125" s="55">
        <f>'Приложение 1 (ОТЧЕТНЫЙ ПЕРИОД) '!H332</f>
        <v>0</v>
      </c>
      <c r="I125" s="55">
        <f>'Приложение 1 (ОТЧЕТНЫЙ ПЕРИОД) '!I332</f>
        <v>0</v>
      </c>
      <c r="J125" s="547"/>
      <c r="K125" s="219">
        <f>'Приложение 1 (ОТЧЕТНЫЙ ПЕРИОД) '!K332</f>
        <v>0</v>
      </c>
      <c r="L125" s="55">
        <f>'Приложение 1 (ОТЧЕТНЫЙ ПЕРИОД) '!L332</f>
        <v>0</v>
      </c>
      <c r="M125" s="55">
        <f>'Приложение 1 (ОТЧЕТНЫЙ ПЕРИОД) '!M332</f>
        <v>0</v>
      </c>
      <c r="N125" s="60">
        <f>'Приложение 1 (ОТЧЕТНЫЙ ПЕРИОД) '!N332</f>
        <v>0</v>
      </c>
      <c r="O125" s="111"/>
      <c r="P125" s="182"/>
      <c r="Q125" s="112"/>
      <c r="R125" s="532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52"/>
      <c r="B126" s="411"/>
      <c r="C126" s="454"/>
      <c r="D126" s="21" t="s">
        <v>6</v>
      </c>
      <c r="E126" s="55">
        <f>'Приложение 1 (ОТЧЕТНЫЙ ПЕРИОД) '!E333</f>
        <v>0</v>
      </c>
      <c r="F126" s="55">
        <f>'Приложение 1 (ОТЧЕТНЫЙ ПЕРИОД) '!F333</f>
        <v>0</v>
      </c>
      <c r="G126" s="55">
        <f>'Приложение 1 (ОТЧЕТНЫЙ ПЕРИОД) '!G333</f>
        <v>0</v>
      </c>
      <c r="H126" s="55">
        <f>'Приложение 1 (ОТЧЕТНЫЙ ПЕРИОД) '!H333</f>
        <v>0</v>
      </c>
      <c r="I126" s="55">
        <f>'Приложение 1 (ОТЧЕТНЫЙ ПЕРИОД) '!I333</f>
        <v>0</v>
      </c>
      <c r="J126" s="547"/>
      <c r="K126" s="219">
        <f>'Приложение 1 (ОТЧЕТНЫЙ ПЕРИОД) '!K333</f>
        <v>0</v>
      </c>
      <c r="L126" s="55">
        <f>'Приложение 1 (ОТЧЕТНЫЙ ПЕРИОД) '!L333</f>
        <v>0</v>
      </c>
      <c r="M126" s="55">
        <f>'Приложение 1 (ОТЧЕТНЫЙ ПЕРИОД) '!M333</f>
        <v>0</v>
      </c>
      <c r="N126" s="60">
        <f>'Приложение 1 (ОТЧЕТНЫЙ ПЕРИОД) '!N333</f>
        <v>0</v>
      </c>
      <c r="O126" s="111"/>
      <c r="P126" s="182"/>
      <c r="Q126" s="112"/>
      <c r="R126" s="532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53"/>
      <c r="B127" s="412"/>
      <c r="C127" s="455"/>
      <c r="D127" s="278" t="s">
        <v>7</v>
      </c>
      <c r="E127" s="295">
        <f>'Приложение 1 (ОТЧЕТНЫЙ ПЕРИОД) '!E334</f>
        <v>0</v>
      </c>
      <c r="F127" s="295">
        <f>'Приложение 1 (ОТЧЕТНЫЙ ПЕРИОД) '!F334</f>
        <v>0</v>
      </c>
      <c r="G127" s="295">
        <f>'Приложение 1 (ОТЧЕТНЫЙ ПЕРИОД) '!G334</f>
        <v>0</v>
      </c>
      <c r="H127" s="295">
        <f>'Приложение 1 (ОТЧЕТНЫЙ ПЕРИОД) '!H334</f>
        <v>0</v>
      </c>
      <c r="I127" s="295">
        <f>'Приложение 1 (ОТЧЕТНЫЙ ПЕРИОД) '!I334</f>
        <v>0</v>
      </c>
      <c r="J127" s="548"/>
      <c r="K127" s="296">
        <f>'Приложение 1 (ОТЧЕТНЫЙ ПЕРИОД) '!K334</f>
        <v>0</v>
      </c>
      <c r="L127" s="295">
        <f>'Приложение 1 (ОТЧЕТНЫЙ ПЕРИОД) '!L334</f>
        <v>0</v>
      </c>
      <c r="M127" s="295">
        <f>'Приложение 1 (ОТЧЕТНЫЙ ПЕРИОД) '!M334</f>
        <v>0</v>
      </c>
      <c r="N127" s="297">
        <f>'Приложение 1 (ОТЧЕТНЫЙ ПЕРИОД) '!N334</f>
        <v>0</v>
      </c>
      <c r="O127" s="111"/>
      <c r="P127" s="182"/>
      <c r="Q127" s="112"/>
      <c r="R127" s="533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67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67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43" t="str">
        <f>'Приложение 1 (ОТЧЕТНЫЙ ПЕРИОД) '!A339:N339</f>
        <v>ИНЫЕ РАСХОДЫ МУНИЦИПАЛЬНЫХ ОБРАЗОВАНИЙ</v>
      </c>
      <c r="B132" s="544"/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5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68"/>
      <c r="B134" s="498" t="s">
        <v>40</v>
      </c>
      <c r="C134" s="465"/>
      <c r="D134" s="34" t="s">
        <v>5</v>
      </c>
      <c r="E134" s="39">
        <f>'Приложение 1 (ОТЧЕТНЫЙ ПЕРИОД) '!E341</f>
        <v>27.322004849999999</v>
      </c>
      <c r="F134" s="39">
        <f>'Приложение 1 (ОТЧЕТНЫЙ ПЕРИОД) '!F341</f>
        <v>27.32</v>
      </c>
      <c r="G134" s="39">
        <f>'Приложение 1 (ОТЧЕТНЫЙ ПЕРИОД) '!G341</f>
        <v>16.181000000000001</v>
      </c>
      <c r="H134" s="39">
        <f>'Приложение 1 (ОТЧЕТНЫЙ ПЕРИОД) '!H341</f>
        <v>13.45671697</v>
      </c>
      <c r="I134" s="39">
        <f>'Приложение 1 (ОТЧЕТНЫЙ ПЕРИОД) '!I341</f>
        <v>13.45671697</v>
      </c>
      <c r="J134" s="504"/>
      <c r="K134" s="218">
        <f>'Приложение 1 (ОТЧЕТНЫЙ ПЕРИОД) '!K341</f>
        <v>10.909090910000002</v>
      </c>
      <c r="L134" s="39">
        <f>'Приложение 1 (ОТЧЕТНЫЙ ПЕРИОД) '!L341</f>
        <v>13.59864368</v>
      </c>
      <c r="M134" s="39">
        <f>'Приложение 1 (ОТЧЕТНЫЙ ПЕРИОД) '!M341</f>
        <v>6.8664936000000001</v>
      </c>
      <c r="N134" s="40">
        <f>'Приложение 1 (ОТЧЕТНЫЙ ПЕРИОД) '!N341</f>
        <v>85.60966698</v>
      </c>
      <c r="O134" s="121"/>
      <c r="P134" s="182"/>
      <c r="Q134" s="122"/>
      <c r="R134" s="549" t="str">
        <f>B134</f>
        <v>Всего субсидий из бюджета на инвестиционные цели вне национальных проектов</v>
      </c>
      <c r="S134" s="465" t="str">
        <f>D134</f>
        <v>Всего</v>
      </c>
      <c r="T134" s="68">
        <f>E134</f>
        <v>27.322004849999999</v>
      </c>
      <c r="U134" s="68">
        <f t="shared" ref="U134:V134" si="36">F134</f>
        <v>27.32</v>
      </c>
      <c r="V134" s="68">
        <f t="shared" si="36"/>
        <v>16.181000000000001</v>
      </c>
      <c r="W134" s="68">
        <f>F134/E134%</f>
        <v>99.992662141702255</v>
      </c>
      <c r="X134" s="133">
        <f>G134/F134%</f>
        <v>59.227672035139094</v>
      </c>
      <c r="Y134" s="247">
        <f>V134/T134%</f>
        <v>59.2233259924921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69"/>
      <c r="B135" s="499"/>
      <c r="C135" s="466"/>
      <c r="D135" s="29" t="s">
        <v>14</v>
      </c>
      <c r="E135" s="46">
        <f>'Приложение 1 (ОТЧЕТНЫЙ ПЕРИОД) '!E342</f>
        <v>0</v>
      </c>
      <c r="F135" s="46">
        <f>'Приложение 1 (ОТЧЕТНЫЙ ПЕРИОД) '!F342</f>
        <v>0</v>
      </c>
      <c r="G135" s="46">
        <f>'Приложение 1 (ОТЧЕТНЫЙ ПЕРИОД) '!G342</f>
        <v>0</v>
      </c>
      <c r="H135" s="46">
        <f>'Приложение 1 (ОТЧЕТНЫЙ ПЕРИОД) '!H342</f>
        <v>0</v>
      </c>
      <c r="I135" s="46">
        <f>'Приложение 1 (ОТЧЕТНЫЙ ПЕРИОД) '!I342</f>
        <v>0</v>
      </c>
      <c r="J135" s="505"/>
      <c r="K135" s="219">
        <f>'Приложение 1 (ОТЧЕТНЫЙ ПЕРИОД) '!K342</f>
        <v>0</v>
      </c>
      <c r="L135" s="46">
        <f>'Приложение 1 (ОТЧЕТНЫЙ ПЕРИОД) '!L342</f>
        <v>0</v>
      </c>
      <c r="M135" s="46">
        <f>'Приложение 1 (ОТЧЕТНЫЙ ПЕРИОД) '!M342</f>
        <v>0</v>
      </c>
      <c r="N135" s="62">
        <f>'Приложение 1 (ОТЧЕТНЫЙ ПЕРИОД) '!N342</f>
        <v>0</v>
      </c>
      <c r="O135" s="121"/>
      <c r="P135" s="182"/>
      <c r="Q135" s="122"/>
      <c r="R135" s="550"/>
      <c r="S135" s="466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69"/>
      <c r="B136" s="499"/>
      <c r="C136" s="466"/>
      <c r="D136" s="29" t="s">
        <v>6</v>
      </c>
      <c r="E136" s="46">
        <f>'Приложение 1 (ОТЧЕТНЫЙ ПЕРИОД) '!E343</f>
        <v>27.048804799999999</v>
      </c>
      <c r="F136" s="46">
        <f>'Приложение 1 (ОТЧЕТНЫЙ ПЕРИОД) '!F343</f>
        <v>27.05</v>
      </c>
      <c r="G136" s="46">
        <f>'Приложение 1 (ОТЧЕТНЫЙ ПЕРИОД) '!G343</f>
        <v>16.02</v>
      </c>
      <c r="H136" s="46">
        <f>'Приложение 1 (ОТЧЕТНЫЙ ПЕРИОД) '!H343</f>
        <v>13.3221498</v>
      </c>
      <c r="I136" s="46">
        <f>'Приложение 1 (ОТЧЕТНЫЙ ПЕРИОД) '!I343</f>
        <v>13.3221498</v>
      </c>
      <c r="J136" s="505"/>
      <c r="K136" s="219">
        <f>'Приложение 1 (ОТЧЕТНЫЙ ПЕРИОД) '!K343</f>
        <v>10.8</v>
      </c>
      <c r="L136" s="46">
        <f>'Приложение 1 (ОТЧЕТНЫЙ ПЕРИОД) '!L343</f>
        <v>13.46265724</v>
      </c>
      <c r="M136" s="46">
        <f>'Приложение 1 (ОТЧЕТНЫЙ ПЕРИОД) '!M343</f>
        <v>6.6604987900000001</v>
      </c>
      <c r="N136" s="62">
        <f>'Приложение 1 (ОТЧЕТНЫЙ ПЕРИОД) '!N343</f>
        <v>84.616260429999997</v>
      </c>
      <c r="O136" s="121"/>
      <c r="P136" s="182"/>
      <c r="Q136" s="122"/>
      <c r="R136" s="550"/>
      <c r="S136" s="466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70"/>
      <c r="B137" s="500"/>
      <c r="C137" s="467"/>
      <c r="D137" s="281" t="s">
        <v>7</v>
      </c>
      <c r="E137" s="282">
        <f>'Приложение 1 (ОТЧЕТНЫЙ ПЕРИОД) '!E344</f>
        <v>0.27320005000000003</v>
      </c>
      <c r="F137" s="282">
        <f>'Приложение 1 (ОТЧЕТНЫЙ ПЕРИОД) '!F344</f>
        <v>0.27</v>
      </c>
      <c r="G137" s="282">
        <f>'Приложение 1 (ОТЧЕТНЫЙ ПЕРИОД) '!G344</f>
        <v>0.161</v>
      </c>
      <c r="H137" s="282">
        <f>'Приложение 1 (ОТЧЕТНЫЙ ПЕРИОД) '!H344</f>
        <v>0.13456717000000001</v>
      </c>
      <c r="I137" s="282">
        <f>'Приложение 1 (ОТЧЕТНЫЙ ПЕРИОД) '!I344</f>
        <v>0.13456717000000001</v>
      </c>
      <c r="J137" s="506"/>
      <c r="K137" s="296">
        <f>'Приложение 1 (ОТЧЕТНЫЙ ПЕРИОД) '!K344</f>
        <v>0.10909091</v>
      </c>
      <c r="L137" s="282">
        <f>'Приложение 1 (ОТЧЕТНЫЙ ПЕРИОД) '!L344</f>
        <v>0.13598643999999999</v>
      </c>
      <c r="M137" s="282">
        <f>'Приложение 1 (ОТЧЕТНЫЙ ПЕРИОД) '!M344</f>
        <v>0.20599481</v>
      </c>
      <c r="N137" s="286">
        <f>'Приложение 1 (ОТЧЕТНЫЙ ПЕРИОД) '!N344</f>
        <v>0.99340655</v>
      </c>
      <c r="O137" s="121"/>
      <c r="P137" s="182"/>
      <c r="Q137" s="122"/>
      <c r="R137" s="551"/>
      <c r="S137" s="467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67</v>
      </c>
      <c r="E138" s="67">
        <f>E135+E136+E137</f>
        <v>27.322004849999999</v>
      </c>
      <c r="F138" s="67">
        <f>F135+F136+F137</f>
        <v>27.32</v>
      </c>
      <c r="G138" s="67">
        <f>G135+G136+G137</f>
        <v>16.181000000000001</v>
      </c>
      <c r="H138" s="67">
        <f>H135+H136+H137</f>
        <v>13.45671697</v>
      </c>
      <c r="I138" s="67">
        <f>I135+I136+I137</f>
        <v>13.45671697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6.8664936000000001</v>
      </c>
      <c r="N138" s="67">
        <f>N135+N136+N137</f>
        <v>85.60966698</v>
      </c>
      <c r="O138" s="116"/>
      <c r="P138" s="186">
        <f>SUM(E138:O138)</f>
        <v>214.72033396</v>
      </c>
    </row>
    <row r="139" spans="1:52" ht="23.25" x14ac:dyDescent="0.35">
      <c r="D139" s="64" t="s">
        <v>67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74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73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76</v>
      </c>
    </row>
    <row r="145" spans="18:27" ht="219" customHeight="1" thickBot="1" x14ac:dyDescent="0.35">
      <c r="R145" s="123" t="str">
        <f>R4</f>
        <v>городской округ (муниципальный р-н)</v>
      </c>
      <c r="S145" s="124" t="str">
        <f>S4</f>
        <v>Вид бюджета</v>
      </c>
      <c r="T145" s="124" t="str">
        <f t="shared" ref="T145:Y145" si="37">T4</f>
        <v>2022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
на 01.09.2022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525" t="str">
        <f>R5</f>
        <v xml:space="preserve">ВСЕГО </v>
      </c>
      <c r="S146" s="256" t="str">
        <f>S5</f>
        <v>Всего</v>
      </c>
      <c r="T146" s="257">
        <f t="shared" ref="T146:Y146" si="38">T5</f>
        <v>296.33787754999997</v>
      </c>
      <c r="U146" s="257">
        <f t="shared" si="38"/>
        <v>236.143</v>
      </c>
      <c r="V146" s="257">
        <f t="shared" si="38"/>
        <v>135.23472825000002</v>
      </c>
      <c r="W146" s="257">
        <f t="shared" si="38"/>
        <v>79.687079475743516</v>
      </c>
      <c r="X146" s="257">
        <f t="shared" si="38"/>
        <v>57.268150336872161</v>
      </c>
      <c r="Y146" s="270">
        <f t="shared" si="38"/>
        <v>45.635316473231597</v>
      </c>
      <c r="Z146" s="267" t="s">
        <v>85</v>
      </c>
    </row>
    <row r="147" spans="18:27" ht="30.75" x14ac:dyDescent="0.3">
      <c r="R147" s="526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526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527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537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269.01587269999999</v>
      </c>
      <c r="U150" s="227">
        <f t="shared" si="39"/>
        <v>208.82299999999998</v>
      </c>
      <c r="V150" s="227">
        <f t="shared" si="39"/>
        <v>119.05372825000001</v>
      </c>
      <c r="W150" s="227">
        <f t="shared" si="39"/>
        <v>77.624787676701274</v>
      </c>
      <c r="X150" s="227">
        <f t="shared" si="39"/>
        <v>57.011789051014503</v>
      </c>
      <c r="Y150" s="272">
        <f t="shared" ref="Y150" si="40">Y18</f>
        <v>44.255280201538831</v>
      </c>
      <c r="Z150" s="269" t="s">
        <v>89</v>
      </c>
      <c r="AA150" s="268"/>
    </row>
    <row r="151" spans="18:27" ht="30" x14ac:dyDescent="0.3">
      <c r="R151" s="538"/>
      <c r="S151" s="129"/>
      <c r="T151" s="221"/>
      <c r="U151" s="254"/>
      <c r="V151" s="254"/>
      <c r="W151" s="255"/>
      <c r="X151" s="253"/>
      <c r="Y151" s="273" t="s">
        <v>76</v>
      </c>
    </row>
    <row r="152" spans="18:27" ht="30.75" x14ac:dyDescent="0.3">
      <c r="R152" s="538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539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28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123.003</v>
      </c>
      <c r="U154" s="228">
        <f t="shared" si="41"/>
        <v>75.102999999999994</v>
      </c>
      <c r="V154" s="228">
        <f t="shared" si="41"/>
        <v>15.702788000000002</v>
      </c>
      <c r="W154" s="228">
        <f t="shared" si="41"/>
        <v>61.057860377389169</v>
      </c>
      <c r="X154" s="228">
        <f t="shared" si="41"/>
        <v>20.908336551136443</v>
      </c>
      <c r="Y154" s="274">
        <f t="shared" ref="Y154" si="42">Y36</f>
        <v>12.766182938627516</v>
      </c>
    </row>
    <row r="155" spans="18:27" ht="30" x14ac:dyDescent="0.3">
      <c r="R155" s="529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29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30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28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29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29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30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28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5.46</v>
      </c>
      <c r="U162" s="228">
        <f t="shared" si="45"/>
        <v>2.2000000000000002</v>
      </c>
      <c r="V162" s="228">
        <f t="shared" si="45"/>
        <v>2.2000000000000002</v>
      </c>
      <c r="W162" s="228">
        <f t="shared" si="45"/>
        <v>40.293040293040292</v>
      </c>
      <c r="X162" s="228">
        <f t="shared" si="45"/>
        <v>100</v>
      </c>
      <c r="Y162" s="274">
        <f t="shared" ref="Y162" si="46">Y61</f>
        <v>40.293040293040292</v>
      </c>
    </row>
    <row r="163" spans="18:25" ht="30" x14ac:dyDescent="0.3">
      <c r="R163" s="529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29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30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28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6.8028726999999991</v>
      </c>
      <c r="U166" s="228">
        <f t="shared" si="47"/>
        <v>6.8</v>
      </c>
      <c r="V166" s="228">
        <f t="shared" si="47"/>
        <v>6.0247603100000005</v>
      </c>
      <c r="W166" s="228">
        <f t="shared" si="47"/>
        <v>99.957772251125618</v>
      </c>
      <c r="X166" s="228">
        <f t="shared" si="47"/>
        <v>88.599416323529411</v>
      </c>
      <c r="Y166" s="274">
        <f t="shared" ref="Y166" si="48">Y68</f>
        <v>88.562002784500152</v>
      </c>
    </row>
    <row r="167" spans="18:25" ht="30" x14ac:dyDescent="0.3">
      <c r="R167" s="529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29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30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28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29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29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30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28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29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29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30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28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29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29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30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28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29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29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30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28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29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29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30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28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133.74999999999997</v>
      </c>
      <c r="U190" s="228">
        <f t="shared" si="59"/>
        <v>124.72</v>
      </c>
      <c r="V190" s="228">
        <f t="shared" si="59"/>
        <v>95.12617994</v>
      </c>
      <c r="W190" s="228">
        <f t="shared" si="59"/>
        <v>93.248598130841145</v>
      </c>
      <c r="X190" s="228">
        <f t="shared" si="59"/>
        <v>76.271792767799866</v>
      </c>
      <c r="Y190" s="274">
        <f t="shared" ref="Y190" si="60">Y110</f>
        <v>71.122377525233659</v>
      </c>
    </row>
    <row r="191" spans="18:25" ht="30" x14ac:dyDescent="0.3">
      <c r="R191" s="529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29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30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28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29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29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30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28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29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29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30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540" t="str">
        <f t="shared" ref="R202:X202" si="65">R134</f>
        <v>Всего субсидий из бюджета на инвестиционные цели вне национальных проектов</v>
      </c>
      <c r="S202" s="465" t="str">
        <f t="shared" si="65"/>
        <v>Всего</v>
      </c>
      <c r="T202" s="229">
        <f t="shared" si="65"/>
        <v>27.322004849999999</v>
      </c>
      <c r="U202" s="229">
        <f t="shared" si="65"/>
        <v>27.32</v>
      </c>
      <c r="V202" s="229">
        <f t="shared" si="65"/>
        <v>16.181000000000001</v>
      </c>
      <c r="W202" s="229">
        <f t="shared" si="65"/>
        <v>99.992662141702255</v>
      </c>
      <c r="X202" s="229">
        <f t="shared" si="65"/>
        <v>59.227672035139094</v>
      </c>
      <c r="Y202" s="277">
        <f t="shared" ref="Y202" si="66">Y134</f>
        <v>59.2233259924921</v>
      </c>
    </row>
    <row r="203" spans="18:25" ht="30" x14ac:dyDescent="0.3">
      <c r="R203" s="541"/>
      <c r="S203" s="466"/>
      <c r="T203" s="221"/>
      <c r="U203" s="221"/>
      <c r="V203" s="221"/>
      <c r="W203" s="222"/>
      <c r="X203" s="223"/>
      <c r="Y203" s="275"/>
    </row>
    <row r="204" spans="18:25" ht="30" x14ac:dyDescent="0.3">
      <c r="R204" s="541"/>
      <c r="S204" s="466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542"/>
      <c r="S205" s="467"/>
      <c r="T205" s="224"/>
      <c r="U205" s="224"/>
      <c r="V205" s="224"/>
      <c r="W205" s="225"/>
      <c r="X205" s="226"/>
      <c r="Y205" s="276"/>
    </row>
  </sheetData>
  <mergeCells count="105"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Administration</cp:lastModifiedBy>
  <cp:revision>3</cp:revision>
  <cp:lastPrinted>2022-08-01T02:49:44Z</cp:lastPrinted>
  <dcterms:created xsi:type="dcterms:W3CDTF">2018-11-23T05:25:27Z</dcterms:created>
  <dcterms:modified xsi:type="dcterms:W3CDTF">2022-09-01T05:22:44Z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