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25" windowWidth="27495" windowHeight="9405"/>
  </bookViews>
  <sheets>
    <sheet name="без учета счетов бюджета" sheetId="2" r:id="rId1"/>
  </sheets>
  <definedNames>
    <definedName name="_xlnm._FilterDatabase" localSheetId="0" hidden="1">'без учета счетов бюджета'!$A$8:$AK$30</definedName>
    <definedName name="_xlnm.Print_Titles" localSheetId="0">'без учета счетов бюджета'!$8:$9</definedName>
  </definedNames>
  <calcPr calcId="144525"/>
</workbook>
</file>

<file path=xl/calcChain.xml><?xml version="1.0" encoding="utf-8"?>
<calcChain xmlns="http://schemas.openxmlformats.org/spreadsheetml/2006/main">
  <c r="AR11" i="2" l="1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Q28" i="2"/>
  <c r="AJ11" i="2" l="1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R10" i="2"/>
  <c r="AJ10" i="2"/>
  <c r="AS11" i="2" l="1"/>
  <c r="AS12" i="2"/>
  <c r="AS13" i="2"/>
  <c r="AS14" i="2"/>
  <c r="AS15" i="2"/>
  <c r="AS16" i="2"/>
  <c r="AS17" i="2"/>
  <c r="AS18" i="2"/>
  <c r="AS19" i="2"/>
  <c r="AS20" i="2"/>
  <c r="AS21" i="2"/>
  <c r="AS24" i="2"/>
  <c r="AS25" i="2"/>
  <c r="AS29" i="2"/>
  <c r="AS10" i="2"/>
  <c r="AK11" i="2" l="1"/>
  <c r="AK12" i="2"/>
  <c r="AK13" i="2"/>
  <c r="AK14" i="2"/>
  <c r="AK15" i="2"/>
  <c r="AK16" i="2"/>
  <c r="AK17" i="2"/>
  <c r="AK18" i="2"/>
  <c r="AK19" i="2"/>
  <c r="AK20" i="2"/>
  <c r="AK21" i="2"/>
  <c r="AK22" i="2"/>
  <c r="AK24" i="2"/>
  <c r="AK25" i="2"/>
  <c r="AK26" i="2"/>
  <c r="AK27" i="2"/>
  <c r="AK29" i="2"/>
  <c r="AK10" i="2"/>
  <c r="AQ30" i="2" l="1"/>
  <c r="AS30" i="2" s="1"/>
  <c r="AS28" i="2"/>
  <c r="AD28" i="2"/>
  <c r="M28" i="2"/>
  <c r="M30" i="2" s="1"/>
  <c r="AK28" i="2" l="1"/>
  <c r="AD30" i="2"/>
  <c r="AK30" i="2" s="1"/>
</calcChain>
</file>

<file path=xl/sharedStrings.xml><?xml version="1.0" encoding="utf-8"?>
<sst xmlns="http://schemas.openxmlformats.org/spreadsheetml/2006/main" count="182" uniqueCount="70">
  <si>
    <t>Единица измерения: руб.</t>
  </si>
  <si>
    <t>Наименование показателя</t>
  </si>
  <si>
    <t/>
  </si>
  <si>
    <t>Целевая статья</t>
  </si>
  <si>
    <t>Остаток росписи/плана</t>
  </si>
  <si>
    <t>Муниципальная программа "Развитие образования Чугуевского муниципального округа" на 2020-2027 годы</t>
  </si>
  <si>
    <t>000</t>
  </si>
  <si>
    <t>0000</t>
  </si>
  <si>
    <t>0100000000</t>
  </si>
  <si>
    <t>Муниципальная программа "Развитие культуры Чугуевского муниципального округа" на 2020-2027 годы</t>
  </si>
  <si>
    <t>0200000000</t>
  </si>
  <si>
    <t>Муниципальная программа "Развитие транспортной инфраструктуры Чугуевского муниципального округа" на 2020-2027 годы</t>
  </si>
  <si>
    <t>0300000000</t>
  </si>
  <si>
    <t>Муниципальная программа "Социально-экономическое развитие Чугуевского муниципального округа" на 2020-2027 годы</t>
  </si>
  <si>
    <t>0400000000</t>
  </si>
  <si>
    <t>Муниципальная программа "Развитие физической культуры, спорта и туризма в Чугуевском муниципальном округе" на 2020-2027 годы</t>
  </si>
  <si>
    <t>0500000000</t>
  </si>
  <si>
    <t>Муниципальная программа "Обеспечение доступным жильем и качественными услугами жилищно-коммунального хозяйства населения Чугуевского муниципального округа" на 2020-2027 годы</t>
  </si>
  <si>
    <t>0600000000</t>
  </si>
  <si>
    <t>Муниципальная программа "Энергосбережение и энергетическая эффективность Чугуевского муниципального округа" на 2020-2027 годы</t>
  </si>
  <si>
    <t>0700000000</t>
  </si>
  <si>
    <t>Муниципальная программа "Формирование современной городской среды" Чугуевского муниципального округа на 2020-2027 годы</t>
  </si>
  <si>
    <t>0800000000</t>
  </si>
  <si>
    <t>Муниципальная программа "Комплексные меры по профилактике правонарушений на территории Чугуевского муниципального округа" на 2020-2027 годы</t>
  </si>
  <si>
    <t>0900000000</t>
  </si>
  <si>
    <t>Муниципальная программа "Материально-техническое обеспечение органов местного самоуправления Чугуевского муниципального округа" на 2020-2027 годы</t>
  </si>
  <si>
    <t>1000000000</t>
  </si>
  <si>
    <t>Муниципальная программа "Информационное общество Чугуевского муниципального округа" на 2020-2027 годы</t>
  </si>
  <si>
    <t>1100000000</t>
  </si>
  <si>
    <t>Муниципальная программа "Развитие муниципальной службы в Чугуевском муниципальном округе" на 2020-2027 годы</t>
  </si>
  <si>
    <t>1200000000</t>
  </si>
  <si>
    <t>Муниципальная программа "О противодействии коррупции в Чугуевском муниципальном округе" на 2020-2027 годы</t>
  </si>
  <si>
    <t>1300000000</t>
  </si>
  <si>
    <t>Муниципальная программа "Защита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округа" на 2020-2027 годы</t>
  </si>
  <si>
    <t>1500000000</t>
  </si>
  <si>
    <t>Муниципальная программа "Содержание и благоустройство Чугуевского муниципального округа" на 2020-2027 годы</t>
  </si>
  <si>
    <t>1600000000</t>
  </si>
  <si>
    <t>Муниципальная программа "Укрепление общественного здоровья" на 2021-2027 годы</t>
  </si>
  <si>
    <t>1700000000</t>
  </si>
  <si>
    <t>Муниципальная программа "Охрана окружающей среды на территории Чугуевского муниципального округа на 2023-2027 годы"</t>
  </si>
  <si>
    <t>1800000000</t>
  </si>
  <si>
    <t>Непрограммные направления деятельности органов местного самоуправления</t>
  </si>
  <si>
    <t>9900000000</t>
  </si>
  <si>
    <t>ВСЕГО РАСХОДОВ:</t>
  </si>
  <si>
    <t>Муниципальная программа "Развитие образования Чугуевского муниципального округа" на 2020-2024 годы</t>
  </si>
  <si>
    <t>Муниципальная программа "Развитие транспортной инфраструктуры Чугуевского муниципального округа" на 2020-2024 годы</t>
  </si>
  <si>
    <t>Муниципальная программа "Социально-экономическое развитие Чугуевского муниципального округа" на 2020-2024 годы</t>
  </si>
  <si>
    <t>Муниципальная программа "Обеспечение доступным жильем и качественными услугами жилищно-коммунального хозяйства населения Чугуевского муниципального округа" на 2020-2024 годы</t>
  </si>
  <si>
    <t>Муниципальная программа "Энергосбережение и энергетическая эффективность Чугуевского муниципального округа" на 2020-2024 годы</t>
  </si>
  <si>
    <t>Муниципальная программа "Комплексные меры по профилактике правонарушений на территории Чугуевского муниципального округа" на 2020-2024 годы</t>
  </si>
  <si>
    <t>Муниципальная программа "Материально-техническое обеспечение органов местного самоуправления Чугуевского муниципального округа" на 2020-2024 годы</t>
  </si>
  <si>
    <t>Муниципальная программа "Информационное общество Чугуевского муниципального округа" на 2020-2024 годы</t>
  </si>
  <si>
    <t>Муниципальная программа "Развитие муниципальной службы в Чугуевском муниципальном округе" на 2020-2024 годы</t>
  </si>
  <si>
    <t>Муниципальная программа "О противодействии коррупции в Чугуевском муниципальном округе" на 2020-2024 годы</t>
  </si>
  <si>
    <t>1400000000</t>
  </si>
  <si>
    <t>Муниципальная программа "Комплексные меры по профилактике терроризма и экстремизма на территории Чугуевского муниципального округа" на 2020-2024 годы</t>
  </si>
  <si>
    <t>Муниципальная программа "Защита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округа" на 2020-2024 годы</t>
  </si>
  <si>
    <t>Муниципальная программа "Содержание и благоустройство Чугуевского муниципального округа" на 2020-2024 годы</t>
  </si>
  <si>
    <t>ИТОГО ПО ПРОГРАММАМ</t>
  </si>
  <si>
    <t>Фактически исполнено по состоянию на 01.04.2023</t>
  </si>
  <si>
    <t xml:space="preserve">Целевая статья          </t>
  </si>
  <si>
    <t>Фактически исполнено по состоянию на 01.04.2024</t>
  </si>
  <si>
    <t>Сведения об исполнении бюджета  Чугуевского муниципального округа по расходам в разрезе муниципальных программ за 2023-2024 год 
по состоянию на 01.04.2024 года</t>
  </si>
  <si>
    <t>Темп роста к соответствующему периоду прошлого года, %</t>
  </si>
  <si>
    <t>Неисполненные назначения 2024 года</t>
  </si>
  <si>
    <t>Сопоставление фактического  исполнения на 01.04.2024 к 01.04.2023 года</t>
  </si>
  <si>
    <t>-</t>
  </si>
  <si>
    <t>Процент исполнения годового плана по состоянию на 01.04.2024</t>
  </si>
  <si>
    <t>*Утвержденные бюджетные назначения отражены в соответствии с утвержденной сводной бюджетной росписью бюджета Чугуевского муниципального округа по состоянию на 01.04.2024 года</t>
  </si>
  <si>
    <t>Утвержденные бюджетные назначения  по состоянию на 01.04.2024*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</si>
</sst>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Calibri"/>
      <family val="2"/>
      <scheme val="minor"/>
    </font>
    <font>
      <sz val="12"/>
      <color rgb="FF000000"/>
      <name val="Times New Roman"/>
    </font>
    <font>
      <b/>
      <sz val="12"/>
      <color rgb="FF000000"/>
      <name val="Times New Roman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4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3" fillId="0" borderId="2">
      <alignment horizontal="center" vertical="center" wrapText="1"/>
    </xf>
    <xf numFmtId="0" fontId="3" fillId="0" borderId="1"/>
    <xf numFmtId="0" fontId="2" fillId="0" borderId="2">
      <alignment vertical="top" wrapText="1"/>
    </xf>
    <xf numFmtId="1" fontId="2" fillId="0" borderId="2">
      <alignment horizontal="center" vertical="top" shrinkToFit="1"/>
    </xf>
    <xf numFmtId="4" fontId="2" fillId="2" borderId="2">
      <alignment horizontal="right" vertical="top" shrinkToFit="1"/>
    </xf>
    <xf numFmtId="10" fontId="2" fillId="2" borderId="2">
      <alignment horizontal="right" vertical="top" shrinkToFit="1"/>
    </xf>
    <xf numFmtId="0" fontId="2" fillId="0" borderId="1"/>
    <xf numFmtId="0" fontId="1" fillId="0" borderId="2">
      <alignment vertical="top" wrapText="1"/>
    </xf>
    <xf numFmtId="1" fontId="1" fillId="0" borderId="2">
      <alignment horizontal="center" vertical="top" shrinkToFit="1"/>
    </xf>
    <xf numFmtId="4" fontId="1" fillId="2" borderId="2">
      <alignment horizontal="right" vertical="top" shrinkToFit="1"/>
    </xf>
    <xf numFmtId="10" fontId="1" fillId="2" borderId="2">
      <alignment horizontal="right" vertical="top" shrinkToFit="1"/>
    </xf>
    <xf numFmtId="0" fontId="2" fillId="0" borderId="2">
      <alignment horizontal="left"/>
    </xf>
    <xf numFmtId="4" fontId="2" fillId="3" borderId="2">
      <alignment horizontal="right" vertical="top" shrinkToFit="1"/>
    </xf>
    <xf numFmtId="10" fontId="2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10" fontId="9" fillId="2" borderId="2">
      <alignment horizontal="right" vertical="top" shrinkToFit="1"/>
    </xf>
    <xf numFmtId="4" fontId="9" fillId="2" borderId="2">
      <alignment horizontal="right" vertical="top" shrinkToFit="1"/>
    </xf>
    <xf numFmtId="10" fontId="10" fillId="2" borderId="2">
      <alignment horizontal="right" vertical="top" shrinkToFit="1"/>
    </xf>
  </cellStyleXfs>
  <cellXfs count="6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1" fontId="2" fillId="0" borderId="2" xfId="9" applyNumberFormat="1" applyProtection="1">
      <alignment horizontal="center" vertical="top" shrinkToFit="1"/>
    </xf>
    <xf numFmtId="4" fontId="2" fillId="2" borderId="2" xfId="10" applyNumberFormat="1" applyProtection="1">
      <alignment horizontal="right" vertical="top" shrinkToFit="1"/>
    </xf>
    <xf numFmtId="10" fontId="2" fillId="2" borderId="2" xfId="11" applyNumberFormat="1" applyProtection="1">
      <alignment horizontal="right" vertical="top" shrinkToFi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0" fillId="0" borderId="3" xfId="0" applyBorder="1" applyProtection="1">
      <protection locked="0"/>
    </xf>
    <xf numFmtId="4" fontId="0" fillId="0" borderId="3" xfId="0" applyNumberFormat="1" applyBorder="1" applyProtection="1">
      <protection locked="0"/>
    </xf>
    <xf numFmtId="4" fontId="7" fillId="2" borderId="2" xfId="10" applyNumberFormat="1" applyFont="1" applyProtection="1">
      <alignment horizontal="right" vertical="top" shrinkToFit="1"/>
    </xf>
    <xf numFmtId="10" fontId="7" fillId="2" borderId="2" xfId="31" applyNumberFormat="1" applyFont="1" applyProtection="1">
      <alignment horizontal="right" vertical="top" shrinkToFit="1"/>
    </xf>
    <xf numFmtId="0" fontId="7" fillId="0" borderId="5" xfId="9" applyNumberFormat="1" applyFont="1" applyBorder="1" applyAlignment="1" applyProtection="1">
      <alignment vertical="top" wrapText="1"/>
    </xf>
    <xf numFmtId="1" fontId="7" fillId="0" borderId="3" xfId="12" applyNumberFormat="1" applyFont="1" applyBorder="1" applyAlignment="1" applyProtection="1">
      <alignment horizontal="center" vertical="top" shrinkToFit="1"/>
    </xf>
    <xf numFmtId="0" fontId="11" fillId="0" borderId="3" xfId="0" applyFont="1" applyBorder="1" applyProtection="1">
      <protection locked="0"/>
    </xf>
    <xf numFmtId="4" fontId="0" fillId="0" borderId="0" xfId="0" applyNumberFormat="1" applyProtection="1">
      <protection locked="0"/>
    </xf>
    <xf numFmtId="4" fontId="7" fillId="2" borderId="4" xfId="10" applyNumberFormat="1" applyFont="1" applyBorder="1" applyProtection="1">
      <alignment horizontal="right" vertical="top" shrinkToFit="1"/>
    </xf>
    <xf numFmtId="4" fontId="12" fillId="0" borderId="3" xfId="0" applyNumberFormat="1" applyFont="1" applyBorder="1" applyProtection="1">
      <protection locked="0"/>
    </xf>
    <xf numFmtId="4" fontId="13" fillId="0" borderId="3" xfId="0" applyNumberFormat="1" applyFont="1" applyBorder="1" applyProtection="1">
      <protection locked="0"/>
    </xf>
    <xf numFmtId="10" fontId="7" fillId="2" borderId="2" xfId="11" applyNumberFormat="1" applyFont="1" applyProtection="1">
      <alignment horizontal="right" vertical="top" shrinkToFit="1"/>
    </xf>
    <xf numFmtId="1" fontId="7" fillId="0" borderId="2" xfId="9" applyNumberFormat="1" applyFont="1" applyProtection="1">
      <alignment horizontal="center" vertical="top" shrinkToFit="1"/>
    </xf>
    <xf numFmtId="0" fontId="2" fillId="0" borderId="1" xfId="3" applyNumberFormat="1" applyAlignment="1" applyProtection="1">
      <alignment horizontal="center" wrapText="1"/>
    </xf>
    <xf numFmtId="0" fontId="2" fillId="0" borderId="1" xfId="4" applyNumberFormat="1" applyProtection="1">
      <alignment horizontal="center"/>
    </xf>
    <xf numFmtId="0" fontId="7" fillId="0" borderId="2" xfId="8" applyNumberFormat="1" applyFont="1" applyProtection="1">
      <alignment vertical="top" wrapText="1"/>
    </xf>
    <xf numFmtId="0" fontId="0" fillId="0" borderId="6" xfId="0" applyBorder="1" applyAlignment="1" applyProtection="1">
      <alignment horizontal="right"/>
      <protection locked="0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2" fillId="0" borderId="1" xfId="3" applyNumberFormat="1" applyAlignment="1" applyProtection="1">
      <alignment horizontal="center" wrapText="1"/>
    </xf>
    <xf numFmtId="0" fontId="14" fillId="0" borderId="2" xfId="6" applyNumberFormat="1" applyFont="1" applyProtection="1">
      <alignment horizontal="center" vertical="center" wrapText="1"/>
    </xf>
    <xf numFmtId="0" fontId="14" fillId="0" borderId="2" xfId="6" applyNumberFormat="1" applyFont="1" applyProtection="1">
      <alignment horizontal="center" vertical="center" wrapText="1"/>
    </xf>
    <xf numFmtId="0" fontId="8" fillId="0" borderId="3" xfId="6" applyNumberFormat="1" applyFont="1" applyBorder="1" applyProtection="1">
      <alignment horizontal="center" vertical="center" wrapText="1"/>
    </xf>
    <xf numFmtId="0" fontId="14" fillId="0" borderId="5" xfId="6" applyNumberFormat="1" applyFont="1" applyBorder="1" applyProtection="1">
      <alignment horizontal="center" vertical="center" wrapText="1"/>
    </xf>
    <xf numFmtId="0" fontId="14" fillId="0" borderId="2" xfId="6" applyFont="1">
      <alignment horizontal="center" vertical="center" wrapText="1"/>
    </xf>
    <xf numFmtId="0" fontId="8" fillId="0" borderId="3" xfId="6" applyFont="1" applyBorder="1">
      <alignment horizontal="center" vertical="center" wrapText="1"/>
    </xf>
    <xf numFmtId="0" fontId="14" fillId="0" borderId="5" xfId="6" applyFont="1" applyBorder="1">
      <alignment horizontal="center" vertical="center" wrapText="1"/>
    </xf>
    <xf numFmtId="0" fontId="14" fillId="0" borderId="4" xfId="6" applyNumberFormat="1" applyFont="1" applyBorder="1" applyAlignment="1" applyProtection="1">
      <alignment horizontal="center" vertical="center" wrapText="1"/>
    </xf>
    <xf numFmtId="0" fontId="14" fillId="0" borderId="8" xfId="6" applyNumberFormat="1" applyFont="1" applyBorder="1" applyAlignment="1" applyProtection="1">
      <alignment horizontal="center" vertical="center" wrapText="1"/>
    </xf>
    <xf numFmtId="0" fontId="14" fillId="0" borderId="9" xfId="7" applyNumberFormat="1" applyFont="1" applyBorder="1" applyAlignment="1" applyProtection="1">
      <alignment horizontal="center" vertical="center" wrapText="1"/>
    </xf>
    <xf numFmtId="0" fontId="14" fillId="0" borderId="10" xfId="7" applyNumberFormat="1" applyFont="1" applyBorder="1" applyAlignment="1" applyProtection="1">
      <alignment horizontal="center" vertical="center" wrapText="1"/>
    </xf>
    <xf numFmtId="1" fontId="9" fillId="0" borderId="11" xfId="12" applyNumberFormat="1" applyFont="1" applyBorder="1" applyAlignment="1" applyProtection="1">
      <alignment horizontal="left" vertical="center" shrinkToFit="1"/>
    </xf>
    <xf numFmtId="1" fontId="1" fillId="0" borderId="4" xfId="14" applyNumberFormat="1" applyBorder="1" applyProtection="1">
      <alignment horizontal="center" vertical="top" shrinkToFit="1"/>
    </xf>
    <xf numFmtId="4" fontId="1" fillId="2" borderId="4" xfId="15" applyNumberFormat="1" applyBorder="1" applyProtection="1">
      <alignment horizontal="right" vertical="top" shrinkToFit="1"/>
    </xf>
    <xf numFmtId="4" fontId="8" fillId="2" borderId="4" xfId="15" applyNumberFormat="1" applyFont="1" applyBorder="1" applyProtection="1">
      <alignment horizontal="right" vertical="top" shrinkToFit="1"/>
    </xf>
    <xf numFmtId="10" fontId="2" fillId="2" borderId="4" xfId="11" applyNumberFormat="1" applyBorder="1" applyProtection="1">
      <alignment horizontal="right" vertical="top" shrinkToFit="1"/>
    </xf>
    <xf numFmtId="10" fontId="1" fillId="2" borderId="4" xfId="16" applyNumberFormat="1" applyBorder="1" applyProtection="1">
      <alignment horizontal="right" vertical="top" shrinkToFit="1"/>
    </xf>
    <xf numFmtId="1" fontId="9" fillId="0" borderId="9" xfId="12" applyNumberFormat="1" applyFont="1" applyBorder="1" applyAlignment="1" applyProtection="1">
      <alignment vertical="center" shrinkToFit="1"/>
    </xf>
    <xf numFmtId="0" fontId="7" fillId="0" borderId="3" xfId="9" applyNumberFormat="1" applyFont="1" applyBorder="1" applyAlignment="1" applyProtection="1">
      <alignment vertical="top" wrapText="1"/>
    </xf>
    <xf numFmtId="1" fontId="2" fillId="0" borderId="3" xfId="9" applyNumberFormat="1" applyBorder="1" applyProtection="1">
      <alignment horizontal="center" vertical="top" shrinkToFit="1"/>
    </xf>
    <xf numFmtId="1" fontId="7" fillId="0" borderId="3" xfId="9" applyNumberFormat="1" applyFont="1" applyBorder="1" applyProtection="1">
      <alignment horizontal="center" vertical="top" shrinkToFit="1"/>
    </xf>
    <xf numFmtId="4" fontId="7" fillId="2" borderId="3" xfId="10" applyNumberFormat="1" applyFont="1" applyBorder="1" applyProtection="1">
      <alignment horizontal="right" vertical="top" shrinkToFit="1"/>
    </xf>
    <xf numFmtId="10" fontId="7" fillId="2" borderId="3" xfId="11" applyNumberFormat="1" applyFont="1" applyBorder="1" applyProtection="1">
      <alignment horizontal="right" vertical="top" shrinkToFit="1"/>
    </xf>
    <xf numFmtId="4" fontId="2" fillId="2" borderId="3" xfId="10" applyNumberFormat="1" applyBorder="1" applyProtection="1">
      <alignment horizontal="right" vertical="top" shrinkToFit="1"/>
    </xf>
    <xf numFmtId="10" fontId="2" fillId="2" borderId="3" xfId="11" applyNumberFormat="1" applyBorder="1" applyProtection="1">
      <alignment horizontal="right" vertical="top" shrinkToFit="1"/>
    </xf>
    <xf numFmtId="10" fontId="7" fillId="2" borderId="3" xfId="31" applyNumberFormat="1" applyFont="1" applyBorder="1" applyProtection="1">
      <alignment horizontal="right" vertical="top" shrinkToFit="1"/>
    </xf>
    <xf numFmtId="0" fontId="8" fillId="0" borderId="3" xfId="17" applyNumberFormat="1" applyFont="1" applyBorder="1" applyProtection="1">
      <alignment horizontal="left"/>
    </xf>
    <xf numFmtId="4" fontId="8" fillId="2" borderId="3" xfId="10" applyNumberFormat="1" applyFont="1" applyBorder="1" applyProtection="1">
      <alignment horizontal="right" vertical="top" shrinkToFit="1"/>
    </xf>
    <xf numFmtId="0" fontId="7" fillId="0" borderId="7" xfId="8" applyNumberFormat="1" applyFont="1" applyBorder="1" applyProtection="1">
      <alignment vertical="top" wrapText="1"/>
    </xf>
    <xf numFmtId="0" fontId="7" fillId="0" borderId="2" xfId="9" applyNumberFormat="1" applyFont="1" applyAlignment="1" applyProtection="1">
      <alignment vertical="top" wrapText="1"/>
    </xf>
    <xf numFmtId="0" fontId="14" fillId="0" borderId="4" xfId="6" applyNumberFormat="1" applyFont="1" applyBorder="1" applyProtection="1">
      <alignment horizontal="center" vertical="center" wrapText="1"/>
    </xf>
    <xf numFmtId="0" fontId="14" fillId="0" borderId="8" xfId="6" applyNumberFormat="1" applyFont="1" applyBorder="1" applyProtection="1">
      <alignment horizontal="center" vertical="center" wrapText="1"/>
    </xf>
    <xf numFmtId="4" fontId="9" fillId="2" borderId="12" xfId="32" applyNumberFormat="1" applyFont="1" applyBorder="1" applyProtection="1">
      <alignment horizontal="right" vertical="top" shrinkToFit="1"/>
    </xf>
    <xf numFmtId="4" fontId="8" fillId="2" borderId="2" xfId="10" applyNumberFormat="1" applyFont="1" applyProtection="1">
      <alignment horizontal="right" vertical="top" shrinkToFit="1"/>
    </xf>
    <xf numFmtId="4" fontId="9" fillId="2" borderId="2" xfId="10" applyNumberFormat="1" applyFont="1" applyProtection="1">
      <alignment horizontal="right" vertical="top" shrinkToFit="1"/>
    </xf>
    <xf numFmtId="10" fontId="9" fillId="2" borderId="13" xfId="31" applyNumberFormat="1" applyFont="1" applyBorder="1" applyProtection="1">
      <alignment horizontal="right" vertical="top" shrinkToFit="1"/>
    </xf>
    <xf numFmtId="10" fontId="8" fillId="2" borderId="3" xfId="31" applyNumberFormat="1" applyFont="1" applyBorder="1" applyProtection="1">
      <alignment horizontal="right" vertical="top" shrinkToFit="1"/>
    </xf>
    <xf numFmtId="0" fontId="8" fillId="0" borderId="1" xfId="4" applyNumberFormat="1" applyFont="1" applyAlignment="1" applyProtection="1"/>
    <xf numFmtId="0" fontId="2" fillId="0" borderId="1" xfId="4" applyAlignment="1"/>
  </cellXfs>
  <cellStyles count="34">
    <cellStyle name="br" xfId="23"/>
    <cellStyle name="col" xfId="22"/>
    <cellStyle name="style0" xfId="24"/>
    <cellStyle name="td" xfId="25"/>
    <cellStyle name="tr" xfId="21"/>
    <cellStyle name="xl21" xfId="26"/>
    <cellStyle name="xl22" xfId="6"/>
    <cellStyle name="xl23" xfId="27"/>
    <cellStyle name="xl24" xfId="2"/>
    <cellStyle name="xl25" xfId="14"/>
    <cellStyle name="xl26" xfId="17"/>
    <cellStyle name="xl27" xfId="28"/>
    <cellStyle name="xl28" xfId="18"/>
    <cellStyle name="xl29" xfId="1"/>
    <cellStyle name="xl30" xfId="10"/>
    <cellStyle name="xl31" xfId="20"/>
    <cellStyle name="xl32" xfId="29"/>
    <cellStyle name="xl33" xfId="11"/>
    <cellStyle name="xl34" xfId="3"/>
    <cellStyle name="xl35" xfId="4"/>
    <cellStyle name="xl36" xfId="19"/>
    <cellStyle name="xl37" xfId="5"/>
    <cellStyle name="xl38" xfId="7"/>
    <cellStyle name="xl39" xfId="30"/>
    <cellStyle name="xl40" xfId="13"/>
    <cellStyle name="xl41" xfId="8"/>
    <cellStyle name="xl42" xfId="9"/>
    <cellStyle name="xl43" xfId="15"/>
    <cellStyle name="xl44" xfId="16"/>
    <cellStyle name="xl45" xfId="12"/>
    <cellStyle name="xl48" xfId="32"/>
    <cellStyle name="xl51" xfId="31"/>
    <cellStyle name="xl52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0"/>
  <sheetViews>
    <sheetView showGridLines="0" tabSelected="1" zoomScaleNormal="100" zoomScaleSheetLayoutView="100" workbookViewId="0">
      <pane ySplit="9" topLeftCell="A10" activePane="bottomLeft" state="frozen"/>
      <selection pane="bottomLeft" activeCell="AK8" sqref="AK8:AK9"/>
    </sheetView>
  </sheetViews>
  <sheetFormatPr defaultColWidth="9.140625" defaultRowHeight="15" outlineLevelRow="4" x14ac:dyDescent="0.25"/>
  <cols>
    <col min="1" max="1" width="44.28515625" style="1" customWidth="1"/>
    <col min="2" max="2" width="9.140625" style="1" hidden="1"/>
    <col min="3" max="3" width="14.140625" style="1" customWidth="1"/>
    <col min="4" max="12" width="9.140625" style="1" hidden="1"/>
    <col min="13" max="13" width="20.7109375" style="1" customWidth="1"/>
    <col min="14" max="29" width="9.140625" style="1" hidden="1"/>
    <col min="30" max="30" width="19.5703125" style="1" customWidth="1"/>
    <col min="31" max="34" width="9.140625" style="1" hidden="1" customWidth="1"/>
    <col min="35" max="35" width="0.42578125" style="1" hidden="1" customWidth="1"/>
    <col min="36" max="36" width="19.42578125" style="1" customWidth="1"/>
    <col min="37" max="37" width="13.28515625" style="1" customWidth="1"/>
    <col min="38" max="40" width="9.140625" style="1" hidden="1"/>
    <col min="41" max="41" width="13.7109375" style="1" customWidth="1"/>
    <col min="42" max="42" width="43.28515625" style="1" customWidth="1"/>
    <col min="43" max="43" width="15.42578125" style="1" customWidth="1"/>
    <col min="44" max="44" width="18.28515625" style="1" customWidth="1"/>
    <col min="45" max="45" width="12.7109375" style="1" customWidth="1"/>
    <col min="46" max="46" width="19" style="1" customWidth="1"/>
    <col min="47" max="16384" width="9.140625" style="1"/>
  </cols>
  <sheetData>
    <row r="1" spans="1:46" ht="15.75" hidden="1" x14ac:dyDescent="0.2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6" ht="15.75" hidden="1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6" ht="15.75" x14ac:dyDescent="0.2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6" ht="35.450000000000003" customHeight="1" x14ac:dyDescent="0.25">
      <c r="A4" s="29" t="s">
        <v>62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1:46" ht="17.2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</row>
    <row r="6" spans="1:46" ht="15.75" x14ac:dyDescent="0.25">
      <c r="A6" s="67" t="s">
        <v>68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22"/>
      <c r="AN6" s="22"/>
    </row>
    <row r="7" spans="1:46" ht="15.75" x14ac:dyDescent="0.25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Q7" s="24" t="s">
        <v>0</v>
      </c>
      <c r="AR7" s="24"/>
      <c r="AS7" s="24"/>
    </row>
    <row r="8" spans="1:46" ht="15" customHeight="1" x14ac:dyDescent="0.25">
      <c r="A8" s="30" t="s">
        <v>1</v>
      </c>
      <c r="B8" s="30" t="s">
        <v>2</v>
      </c>
      <c r="C8" s="30" t="s">
        <v>3</v>
      </c>
      <c r="D8" s="30" t="s">
        <v>2</v>
      </c>
      <c r="E8" s="30" t="s">
        <v>2</v>
      </c>
      <c r="F8" s="30" t="s">
        <v>2</v>
      </c>
      <c r="G8" s="30" t="s">
        <v>2</v>
      </c>
      <c r="H8" s="30" t="s">
        <v>2</v>
      </c>
      <c r="I8" s="30" t="s">
        <v>2</v>
      </c>
      <c r="J8" s="30" t="s">
        <v>2</v>
      </c>
      <c r="K8" s="30" t="s">
        <v>2</v>
      </c>
      <c r="L8" s="30" t="s">
        <v>2</v>
      </c>
      <c r="M8" s="30" t="s">
        <v>69</v>
      </c>
      <c r="N8" s="30" t="s">
        <v>2</v>
      </c>
      <c r="O8" s="30" t="s">
        <v>2</v>
      </c>
      <c r="P8" s="30" t="s">
        <v>2</v>
      </c>
      <c r="Q8" s="30" t="s">
        <v>2</v>
      </c>
      <c r="R8" s="30" t="s">
        <v>2</v>
      </c>
      <c r="S8" s="30" t="s">
        <v>2</v>
      </c>
      <c r="T8" s="30" t="s">
        <v>2</v>
      </c>
      <c r="U8" s="30" t="s">
        <v>2</v>
      </c>
      <c r="V8" s="30" t="s">
        <v>2</v>
      </c>
      <c r="W8" s="31" t="s">
        <v>2</v>
      </c>
      <c r="X8" s="30" t="s">
        <v>2</v>
      </c>
      <c r="Y8" s="30" t="s">
        <v>2</v>
      </c>
      <c r="Z8" s="30" t="s">
        <v>2</v>
      </c>
      <c r="AA8" s="30" t="s">
        <v>2</v>
      </c>
      <c r="AB8" s="30" t="s">
        <v>2</v>
      </c>
      <c r="AC8" s="31" t="s">
        <v>2</v>
      </c>
      <c r="AD8" s="30" t="s">
        <v>61</v>
      </c>
      <c r="AE8" s="30" t="s">
        <v>2</v>
      </c>
      <c r="AF8" s="30" t="s">
        <v>2</v>
      </c>
      <c r="AG8" s="31" t="s">
        <v>2</v>
      </c>
      <c r="AH8" s="30" t="s">
        <v>2</v>
      </c>
      <c r="AI8" s="30" t="s">
        <v>4</v>
      </c>
      <c r="AJ8" s="37" t="s">
        <v>64</v>
      </c>
      <c r="AK8" s="60" t="s">
        <v>67</v>
      </c>
      <c r="AL8" s="30" t="s">
        <v>2</v>
      </c>
      <c r="AM8" s="30" t="s">
        <v>2</v>
      </c>
      <c r="AN8" s="30" t="s">
        <v>2</v>
      </c>
      <c r="AO8" s="32" t="s">
        <v>60</v>
      </c>
      <c r="AP8" s="33" t="s">
        <v>1</v>
      </c>
      <c r="AQ8" s="30" t="s">
        <v>59</v>
      </c>
      <c r="AR8" s="39" t="s">
        <v>65</v>
      </c>
      <c r="AS8" s="30" t="s">
        <v>63</v>
      </c>
    </row>
    <row r="9" spans="1:46" ht="106.5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1"/>
      <c r="X9" s="34"/>
      <c r="Y9" s="34"/>
      <c r="Z9" s="34"/>
      <c r="AA9" s="34"/>
      <c r="AB9" s="34"/>
      <c r="AC9" s="31"/>
      <c r="AD9" s="34"/>
      <c r="AE9" s="34"/>
      <c r="AF9" s="34"/>
      <c r="AG9" s="31"/>
      <c r="AH9" s="34"/>
      <c r="AI9" s="34"/>
      <c r="AJ9" s="38"/>
      <c r="AK9" s="61"/>
      <c r="AL9" s="34"/>
      <c r="AM9" s="34"/>
      <c r="AN9" s="34"/>
      <c r="AO9" s="35"/>
      <c r="AP9" s="36"/>
      <c r="AQ9" s="34"/>
      <c r="AR9" s="40"/>
      <c r="AS9" s="34"/>
    </row>
    <row r="10" spans="1:46" ht="51.75" customHeight="1" x14ac:dyDescent="0.25">
      <c r="A10" s="23" t="s">
        <v>5</v>
      </c>
      <c r="B10" s="3" t="s">
        <v>7</v>
      </c>
      <c r="C10" s="20" t="s">
        <v>8</v>
      </c>
      <c r="D10" s="3" t="s">
        <v>6</v>
      </c>
      <c r="E10" s="3" t="s">
        <v>6</v>
      </c>
      <c r="F10" s="3"/>
      <c r="G10" s="3"/>
      <c r="H10" s="3"/>
      <c r="I10" s="3"/>
      <c r="J10" s="3"/>
      <c r="K10" s="3"/>
      <c r="L10" s="4">
        <v>0</v>
      </c>
      <c r="M10" s="10">
        <v>1012047860.17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197380279.33000001</v>
      </c>
      <c r="AE10" s="10">
        <v>0</v>
      </c>
      <c r="AF10" s="10">
        <v>0</v>
      </c>
      <c r="AG10" s="10">
        <v>197380279.33000001</v>
      </c>
      <c r="AH10" s="10">
        <v>-197380279.33000001</v>
      </c>
      <c r="AI10" s="10">
        <v>814667580.84000003</v>
      </c>
      <c r="AJ10" s="10">
        <f>M10-AD10</f>
        <v>814667580.83999991</v>
      </c>
      <c r="AK10" s="19">
        <f>AD10/M10*100%</f>
        <v>0.19503057819503203</v>
      </c>
      <c r="AL10" s="4">
        <v>0</v>
      </c>
      <c r="AM10" s="5">
        <v>0</v>
      </c>
      <c r="AN10" s="4">
        <v>0</v>
      </c>
      <c r="AO10" s="13" t="s">
        <v>8</v>
      </c>
      <c r="AP10" s="12" t="s">
        <v>44</v>
      </c>
      <c r="AQ10" s="10">
        <v>160671660.13999999</v>
      </c>
      <c r="AR10" s="10">
        <f>AD10-AQ10</f>
        <v>36708619.190000027</v>
      </c>
      <c r="AS10" s="11">
        <f>AD10/AQ10</f>
        <v>1.2284697821508426</v>
      </c>
      <c r="AT10" s="15"/>
    </row>
    <row r="11" spans="1:46" ht="47.25" x14ac:dyDescent="0.25">
      <c r="A11" s="23" t="s">
        <v>9</v>
      </c>
      <c r="B11" s="3" t="s">
        <v>7</v>
      </c>
      <c r="C11" s="20" t="s">
        <v>10</v>
      </c>
      <c r="D11" s="3" t="s">
        <v>6</v>
      </c>
      <c r="E11" s="3" t="s">
        <v>6</v>
      </c>
      <c r="F11" s="3"/>
      <c r="G11" s="3"/>
      <c r="H11" s="3"/>
      <c r="I11" s="3"/>
      <c r="J11" s="3"/>
      <c r="K11" s="3"/>
      <c r="L11" s="4">
        <v>0</v>
      </c>
      <c r="M11" s="10">
        <v>152122717.28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23078887.789999999</v>
      </c>
      <c r="AE11" s="10">
        <v>0</v>
      </c>
      <c r="AF11" s="10">
        <v>0</v>
      </c>
      <c r="AG11" s="10">
        <v>23078887.789999999</v>
      </c>
      <c r="AH11" s="10">
        <v>-23078887.789999999</v>
      </c>
      <c r="AI11" s="10">
        <v>129043829.48999999</v>
      </c>
      <c r="AJ11" s="10">
        <f t="shared" ref="AJ11:AJ29" si="0">M11-AD11</f>
        <v>129043829.49000001</v>
      </c>
      <c r="AK11" s="19">
        <f t="shared" ref="AK11:AK30" si="1">AD11/M11*100%</f>
        <v>0.15171230308436151</v>
      </c>
      <c r="AL11" s="4">
        <v>0</v>
      </c>
      <c r="AM11" s="5">
        <v>0</v>
      </c>
      <c r="AN11" s="4">
        <v>0</v>
      </c>
      <c r="AO11" s="13" t="s">
        <v>10</v>
      </c>
      <c r="AP11" s="12" t="s">
        <v>9</v>
      </c>
      <c r="AQ11" s="10">
        <v>18088811.629999999</v>
      </c>
      <c r="AR11" s="10">
        <f t="shared" ref="AR11:AR30" si="2">AD11-AQ11</f>
        <v>4990076.16</v>
      </c>
      <c r="AS11" s="11">
        <f t="shared" ref="AS11:AS30" si="3">AD11/AQ11</f>
        <v>1.2758653394192043</v>
      </c>
    </row>
    <row r="12" spans="1:46" ht="52.5" customHeight="1" x14ac:dyDescent="0.25">
      <c r="A12" s="23" t="s">
        <v>11</v>
      </c>
      <c r="B12" s="3" t="s">
        <v>7</v>
      </c>
      <c r="C12" s="20" t="s">
        <v>12</v>
      </c>
      <c r="D12" s="3" t="s">
        <v>6</v>
      </c>
      <c r="E12" s="3" t="s">
        <v>6</v>
      </c>
      <c r="F12" s="3"/>
      <c r="G12" s="3"/>
      <c r="H12" s="3"/>
      <c r="I12" s="3"/>
      <c r="J12" s="3"/>
      <c r="K12" s="3"/>
      <c r="L12" s="4">
        <v>0</v>
      </c>
      <c r="M12" s="10">
        <v>71903454.079999998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7459060</v>
      </c>
      <c r="AE12" s="10">
        <v>0</v>
      </c>
      <c r="AF12" s="10">
        <v>0</v>
      </c>
      <c r="AG12" s="10">
        <v>7459060</v>
      </c>
      <c r="AH12" s="10">
        <v>-7459060</v>
      </c>
      <c r="AI12" s="10">
        <v>64444394.079999998</v>
      </c>
      <c r="AJ12" s="10">
        <f t="shared" si="0"/>
        <v>64444394.079999998</v>
      </c>
      <c r="AK12" s="19">
        <f t="shared" si="1"/>
        <v>0.10373715832484247</v>
      </c>
      <c r="AL12" s="4">
        <v>0</v>
      </c>
      <c r="AM12" s="5">
        <v>0</v>
      </c>
      <c r="AN12" s="4">
        <v>0</v>
      </c>
      <c r="AO12" s="13" t="s">
        <v>12</v>
      </c>
      <c r="AP12" s="12" t="s">
        <v>45</v>
      </c>
      <c r="AQ12" s="10">
        <v>14687350</v>
      </c>
      <c r="AR12" s="10">
        <f t="shared" si="2"/>
        <v>-7228290</v>
      </c>
      <c r="AS12" s="11">
        <f t="shared" si="3"/>
        <v>0.50785608023230877</v>
      </c>
    </row>
    <row r="13" spans="1:46" ht="52.5" customHeight="1" x14ac:dyDescent="0.25">
      <c r="A13" s="23" t="s">
        <v>13</v>
      </c>
      <c r="B13" s="3" t="s">
        <v>7</v>
      </c>
      <c r="C13" s="20" t="s">
        <v>14</v>
      </c>
      <c r="D13" s="3" t="s">
        <v>6</v>
      </c>
      <c r="E13" s="3" t="s">
        <v>6</v>
      </c>
      <c r="F13" s="3"/>
      <c r="G13" s="3"/>
      <c r="H13" s="3"/>
      <c r="I13" s="3"/>
      <c r="J13" s="3"/>
      <c r="K13" s="3"/>
      <c r="L13" s="4">
        <v>0</v>
      </c>
      <c r="M13" s="10">
        <v>43521368.229999997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6863314.0800000001</v>
      </c>
      <c r="AE13" s="10">
        <v>0</v>
      </c>
      <c r="AF13" s="10">
        <v>0</v>
      </c>
      <c r="AG13" s="10">
        <v>6863314.0800000001</v>
      </c>
      <c r="AH13" s="10">
        <v>-6863314.0800000001</v>
      </c>
      <c r="AI13" s="10">
        <v>36658054.149999999</v>
      </c>
      <c r="AJ13" s="10">
        <f t="shared" si="0"/>
        <v>36658054.149999999</v>
      </c>
      <c r="AK13" s="19">
        <f t="shared" si="1"/>
        <v>0.15769986926258914</v>
      </c>
      <c r="AL13" s="4">
        <v>0</v>
      </c>
      <c r="AM13" s="5">
        <v>0</v>
      </c>
      <c r="AN13" s="4">
        <v>0</v>
      </c>
      <c r="AO13" s="13" t="s">
        <v>14</v>
      </c>
      <c r="AP13" s="12" t="s">
        <v>46</v>
      </c>
      <c r="AQ13" s="10">
        <v>6458993.4800000004</v>
      </c>
      <c r="AR13" s="10">
        <f t="shared" si="2"/>
        <v>404320.59999999963</v>
      </c>
      <c r="AS13" s="11">
        <f t="shared" si="3"/>
        <v>1.0625980814583513</v>
      </c>
    </row>
    <row r="14" spans="1:46" ht="63" x14ac:dyDescent="0.25">
      <c r="A14" s="23" t="s">
        <v>15</v>
      </c>
      <c r="B14" s="3" t="s">
        <v>7</v>
      </c>
      <c r="C14" s="20" t="s">
        <v>16</v>
      </c>
      <c r="D14" s="3" t="s">
        <v>6</v>
      </c>
      <c r="E14" s="3" t="s">
        <v>6</v>
      </c>
      <c r="F14" s="3"/>
      <c r="G14" s="3"/>
      <c r="H14" s="3"/>
      <c r="I14" s="3"/>
      <c r="J14" s="3"/>
      <c r="K14" s="3"/>
      <c r="L14" s="4">
        <v>0</v>
      </c>
      <c r="M14" s="10">
        <v>36589029.479999997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6733504.8700000001</v>
      </c>
      <c r="AE14" s="10">
        <v>0</v>
      </c>
      <c r="AF14" s="10">
        <v>0</v>
      </c>
      <c r="AG14" s="10">
        <v>6733504.8700000001</v>
      </c>
      <c r="AH14" s="10">
        <v>-6733504.8700000001</v>
      </c>
      <c r="AI14" s="10">
        <v>29855524.609999999</v>
      </c>
      <c r="AJ14" s="10">
        <f t="shared" si="0"/>
        <v>29855524.609999996</v>
      </c>
      <c r="AK14" s="19">
        <f t="shared" si="1"/>
        <v>0.18403070444053771</v>
      </c>
      <c r="AL14" s="4">
        <v>0</v>
      </c>
      <c r="AM14" s="5">
        <v>0</v>
      </c>
      <c r="AN14" s="4">
        <v>0</v>
      </c>
      <c r="AO14" s="13" t="s">
        <v>16</v>
      </c>
      <c r="AP14" s="12" t="s">
        <v>15</v>
      </c>
      <c r="AQ14" s="10">
        <v>466028.72</v>
      </c>
      <c r="AR14" s="10">
        <f t="shared" si="2"/>
        <v>6267476.1500000004</v>
      </c>
      <c r="AS14" s="11">
        <f t="shared" si="3"/>
        <v>14.448690780259209</v>
      </c>
    </row>
    <row r="15" spans="1:46" ht="94.5" x14ac:dyDescent="0.25">
      <c r="A15" s="23" t="s">
        <v>17</v>
      </c>
      <c r="B15" s="3" t="s">
        <v>7</v>
      </c>
      <c r="C15" s="20" t="s">
        <v>18</v>
      </c>
      <c r="D15" s="3" t="s">
        <v>6</v>
      </c>
      <c r="E15" s="3" t="s">
        <v>6</v>
      </c>
      <c r="F15" s="3"/>
      <c r="G15" s="3"/>
      <c r="H15" s="3"/>
      <c r="I15" s="3"/>
      <c r="J15" s="3"/>
      <c r="K15" s="3"/>
      <c r="L15" s="4">
        <v>0</v>
      </c>
      <c r="M15" s="10">
        <v>265380996.78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2677256.96</v>
      </c>
      <c r="AE15" s="10">
        <v>0</v>
      </c>
      <c r="AF15" s="10">
        <v>0</v>
      </c>
      <c r="AG15" s="10">
        <v>2677256.96</v>
      </c>
      <c r="AH15" s="10">
        <v>-2677256.96</v>
      </c>
      <c r="AI15" s="10">
        <v>262703739.81999999</v>
      </c>
      <c r="AJ15" s="10">
        <f t="shared" si="0"/>
        <v>262703739.81999999</v>
      </c>
      <c r="AK15" s="19">
        <f t="shared" si="1"/>
        <v>1.0088352189811984E-2</v>
      </c>
      <c r="AL15" s="4">
        <v>0</v>
      </c>
      <c r="AM15" s="5">
        <v>0</v>
      </c>
      <c r="AN15" s="4">
        <v>0</v>
      </c>
      <c r="AO15" s="13" t="s">
        <v>18</v>
      </c>
      <c r="AP15" s="12" t="s">
        <v>47</v>
      </c>
      <c r="AQ15" s="10">
        <v>287839.8</v>
      </c>
      <c r="AR15" s="10">
        <f t="shared" si="2"/>
        <v>2389417.16</v>
      </c>
      <c r="AS15" s="11">
        <f t="shared" si="3"/>
        <v>9.3012049063402635</v>
      </c>
    </row>
    <row r="16" spans="1:46" ht="69" customHeight="1" x14ac:dyDescent="0.25">
      <c r="A16" s="23" t="s">
        <v>19</v>
      </c>
      <c r="B16" s="3" t="s">
        <v>7</v>
      </c>
      <c r="C16" s="20" t="s">
        <v>20</v>
      </c>
      <c r="D16" s="3" t="s">
        <v>6</v>
      </c>
      <c r="E16" s="3" t="s">
        <v>6</v>
      </c>
      <c r="F16" s="3"/>
      <c r="G16" s="3"/>
      <c r="H16" s="3"/>
      <c r="I16" s="3"/>
      <c r="J16" s="3"/>
      <c r="K16" s="3"/>
      <c r="L16" s="4">
        <v>0</v>
      </c>
      <c r="M16" s="10">
        <v>8470000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1243646.48</v>
      </c>
      <c r="AE16" s="10">
        <v>0</v>
      </c>
      <c r="AF16" s="10">
        <v>0</v>
      </c>
      <c r="AG16" s="10">
        <v>1243646.48</v>
      </c>
      <c r="AH16" s="10">
        <v>-1243646.48</v>
      </c>
      <c r="AI16" s="10">
        <v>7226353.5199999996</v>
      </c>
      <c r="AJ16" s="10">
        <f t="shared" si="0"/>
        <v>7226353.5199999996</v>
      </c>
      <c r="AK16" s="19">
        <f t="shared" si="1"/>
        <v>0.14682957260920898</v>
      </c>
      <c r="AL16" s="4">
        <v>0</v>
      </c>
      <c r="AM16" s="5">
        <v>0</v>
      </c>
      <c r="AN16" s="4">
        <v>0</v>
      </c>
      <c r="AO16" s="13" t="s">
        <v>20</v>
      </c>
      <c r="AP16" s="12" t="s">
        <v>48</v>
      </c>
      <c r="AQ16" s="10">
        <v>944251.03</v>
      </c>
      <c r="AR16" s="10">
        <f t="shared" si="2"/>
        <v>299395.44999999995</v>
      </c>
      <c r="AS16" s="11">
        <f t="shared" si="3"/>
        <v>1.3170718807688246</v>
      </c>
    </row>
    <row r="17" spans="1:45" ht="63" x14ac:dyDescent="0.25">
      <c r="A17" s="23" t="s">
        <v>21</v>
      </c>
      <c r="B17" s="3" t="s">
        <v>7</v>
      </c>
      <c r="C17" s="20" t="s">
        <v>22</v>
      </c>
      <c r="D17" s="3" t="s">
        <v>6</v>
      </c>
      <c r="E17" s="3" t="s">
        <v>6</v>
      </c>
      <c r="F17" s="3"/>
      <c r="G17" s="3"/>
      <c r="H17" s="3"/>
      <c r="I17" s="3"/>
      <c r="J17" s="3"/>
      <c r="K17" s="3"/>
      <c r="L17" s="4">
        <v>0</v>
      </c>
      <c r="M17" s="10">
        <v>28678702.09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222850</v>
      </c>
      <c r="AE17" s="10">
        <v>0</v>
      </c>
      <c r="AF17" s="10">
        <v>0</v>
      </c>
      <c r="AG17" s="10">
        <v>222850</v>
      </c>
      <c r="AH17" s="10">
        <v>-222850</v>
      </c>
      <c r="AI17" s="10">
        <v>28455852.09</v>
      </c>
      <c r="AJ17" s="10">
        <f t="shared" si="0"/>
        <v>28455852.09</v>
      </c>
      <c r="AK17" s="19">
        <f t="shared" si="1"/>
        <v>7.770574808464074E-3</v>
      </c>
      <c r="AL17" s="4">
        <v>0</v>
      </c>
      <c r="AM17" s="5">
        <v>0</v>
      </c>
      <c r="AN17" s="4">
        <v>0</v>
      </c>
      <c r="AO17" s="13" t="s">
        <v>22</v>
      </c>
      <c r="AP17" s="12" t="s">
        <v>21</v>
      </c>
      <c r="AQ17" s="10">
        <v>244400</v>
      </c>
      <c r="AR17" s="10">
        <f t="shared" si="2"/>
        <v>-21550</v>
      </c>
      <c r="AS17" s="11">
        <f t="shared" si="3"/>
        <v>0.91182487725040917</v>
      </c>
    </row>
    <row r="18" spans="1:45" ht="78.75" x14ac:dyDescent="0.25">
      <c r="A18" s="23" t="s">
        <v>23</v>
      </c>
      <c r="B18" s="3" t="s">
        <v>7</v>
      </c>
      <c r="C18" s="20" t="s">
        <v>24</v>
      </c>
      <c r="D18" s="3" t="s">
        <v>6</v>
      </c>
      <c r="E18" s="3" t="s">
        <v>6</v>
      </c>
      <c r="F18" s="3"/>
      <c r="G18" s="3"/>
      <c r="H18" s="3"/>
      <c r="I18" s="3"/>
      <c r="J18" s="3"/>
      <c r="K18" s="3"/>
      <c r="L18" s="4">
        <v>0</v>
      </c>
      <c r="M18" s="10">
        <v>3054514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524912.28</v>
      </c>
      <c r="AE18" s="10">
        <v>0</v>
      </c>
      <c r="AF18" s="10">
        <v>0</v>
      </c>
      <c r="AG18" s="10">
        <v>524912.28</v>
      </c>
      <c r="AH18" s="10">
        <v>-524912.28</v>
      </c>
      <c r="AI18" s="10">
        <v>2529601.7200000002</v>
      </c>
      <c r="AJ18" s="10">
        <f t="shared" si="0"/>
        <v>2529601.7199999997</v>
      </c>
      <c r="AK18" s="19">
        <f t="shared" si="1"/>
        <v>0.17184805176862833</v>
      </c>
      <c r="AL18" s="4">
        <v>0</v>
      </c>
      <c r="AM18" s="5">
        <v>0</v>
      </c>
      <c r="AN18" s="4">
        <v>0</v>
      </c>
      <c r="AO18" s="13" t="s">
        <v>24</v>
      </c>
      <c r="AP18" s="12" t="s">
        <v>49</v>
      </c>
      <c r="AQ18" s="10">
        <v>437558.05</v>
      </c>
      <c r="AR18" s="10">
        <f t="shared" si="2"/>
        <v>87354.23000000004</v>
      </c>
      <c r="AS18" s="11">
        <f t="shared" si="3"/>
        <v>1.1996403220098455</v>
      </c>
    </row>
    <row r="19" spans="1:45" ht="69.75" customHeight="1" x14ac:dyDescent="0.25">
      <c r="A19" s="23" t="s">
        <v>25</v>
      </c>
      <c r="B19" s="3" t="s">
        <v>7</v>
      </c>
      <c r="C19" s="20" t="s">
        <v>26</v>
      </c>
      <c r="D19" s="3" t="s">
        <v>6</v>
      </c>
      <c r="E19" s="3" t="s">
        <v>6</v>
      </c>
      <c r="F19" s="3"/>
      <c r="G19" s="3"/>
      <c r="H19" s="3"/>
      <c r="I19" s="3"/>
      <c r="J19" s="3"/>
      <c r="K19" s="3"/>
      <c r="L19" s="4">
        <v>0</v>
      </c>
      <c r="M19" s="10">
        <v>26908910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7555352.0700000003</v>
      </c>
      <c r="AE19" s="10">
        <v>0</v>
      </c>
      <c r="AF19" s="10">
        <v>0</v>
      </c>
      <c r="AG19" s="10">
        <v>7555352.0700000003</v>
      </c>
      <c r="AH19" s="10">
        <v>-7555352.0700000003</v>
      </c>
      <c r="AI19" s="10">
        <v>19353557.93</v>
      </c>
      <c r="AJ19" s="10">
        <f t="shared" si="0"/>
        <v>19353557.93</v>
      </c>
      <c r="AK19" s="19">
        <f t="shared" si="1"/>
        <v>0.28077510646101977</v>
      </c>
      <c r="AL19" s="4">
        <v>0</v>
      </c>
      <c r="AM19" s="5">
        <v>0</v>
      </c>
      <c r="AN19" s="4">
        <v>0</v>
      </c>
      <c r="AO19" s="13" t="s">
        <v>26</v>
      </c>
      <c r="AP19" s="12" t="s">
        <v>50</v>
      </c>
      <c r="AQ19" s="10">
        <v>7158542.6799999997</v>
      </c>
      <c r="AR19" s="10">
        <f t="shared" si="2"/>
        <v>396809.3900000006</v>
      </c>
      <c r="AS19" s="11">
        <f t="shared" si="3"/>
        <v>1.0554315882070009</v>
      </c>
    </row>
    <row r="20" spans="1:45" ht="63" x14ac:dyDescent="0.25">
      <c r="A20" s="23" t="s">
        <v>27</v>
      </c>
      <c r="B20" s="3" t="s">
        <v>7</v>
      </c>
      <c r="C20" s="20" t="s">
        <v>28</v>
      </c>
      <c r="D20" s="3" t="s">
        <v>6</v>
      </c>
      <c r="E20" s="3" t="s">
        <v>6</v>
      </c>
      <c r="F20" s="3"/>
      <c r="G20" s="3"/>
      <c r="H20" s="3"/>
      <c r="I20" s="3"/>
      <c r="J20" s="3"/>
      <c r="K20" s="3"/>
      <c r="L20" s="4">
        <v>0</v>
      </c>
      <c r="M20" s="10">
        <v>31022740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2119955</v>
      </c>
      <c r="AE20" s="10">
        <v>0</v>
      </c>
      <c r="AF20" s="10">
        <v>0</v>
      </c>
      <c r="AG20" s="10">
        <v>2119955</v>
      </c>
      <c r="AH20" s="10">
        <v>-2119955</v>
      </c>
      <c r="AI20" s="10">
        <v>28902785</v>
      </c>
      <c r="AJ20" s="10">
        <f t="shared" si="0"/>
        <v>28902785</v>
      </c>
      <c r="AK20" s="19">
        <f t="shared" si="1"/>
        <v>6.8335517752461578E-2</v>
      </c>
      <c r="AL20" s="4">
        <v>0</v>
      </c>
      <c r="AM20" s="5">
        <v>0</v>
      </c>
      <c r="AN20" s="4">
        <v>0</v>
      </c>
      <c r="AO20" s="13" t="s">
        <v>28</v>
      </c>
      <c r="AP20" s="12" t="s">
        <v>51</v>
      </c>
      <c r="AQ20" s="10">
        <v>862700</v>
      </c>
      <c r="AR20" s="10">
        <f t="shared" si="2"/>
        <v>1257255</v>
      </c>
      <c r="AS20" s="11">
        <f t="shared" si="3"/>
        <v>2.4573490205169817</v>
      </c>
    </row>
    <row r="21" spans="1:45" ht="63" x14ac:dyDescent="0.25">
      <c r="A21" s="23" t="s">
        <v>29</v>
      </c>
      <c r="B21" s="3" t="s">
        <v>7</v>
      </c>
      <c r="C21" s="20" t="s">
        <v>30</v>
      </c>
      <c r="D21" s="3" t="s">
        <v>6</v>
      </c>
      <c r="E21" s="3" t="s">
        <v>6</v>
      </c>
      <c r="F21" s="3"/>
      <c r="G21" s="3"/>
      <c r="H21" s="3"/>
      <c r="I21" s="3"/>
      <c r="J21" s="3"/>
      <c r="K21" s="3"/>
      <c r="L21" s="4">
        <v>0</v>
      </c>
      <c r="M21" s="10">
        <v>4002450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1098203.93</v>
      </c>
      <c r="AE21" s="10">
        <v>0</v>
      </c>
      <c r="AF21" s="10">
        <v>0</v>
      </c>
      <c r="AG21" s="10">
        <v>1098203.93</v>
      </c>
      <c r="AH21" s="10">
        <v>-1098203.93</v>
      </c>
      <c r="AI21" s="10">
        <v>2904246.07</v>
      </c>
      <c r="AJ21" s="10">
        <f t="shared" si="0"/>
        <v>2904246.0700000003</v>
      </c>
      <c r="AK21" s="19">
        <f t="shared" si="1"/>
        <v>0.27438292295968719</v>
      </c>
      <c r="AL21" s="4">
        <v>0</v>
      </c>
      <c r="AM21" s="5">
        <v>0</v>
      </c>
      <c r="AN21" s="4">
        <v>0</v>
      </c>
      <c r="AO21" s="13" t="s">
        <v>30</v>
      </c>
      <c r="AP21" s="12" t="s">
        <v>52</v>
      </c>
      <c r="AQ21" s="10">
        <v>567581.06000000006</v>
      </c>
      <c r="AR21" s="10">
        <f t="shared" si="2"/>
        <v>530622.86999999988</v>
      </c>
      <c r="AS21" s="11">
        <f t="shared" si="3"/>
        <v>1.9348847369924567</v>
      </c>
    </row>
    <row r="22" spans="1:45" ht="63" x14ac:dyDescent="0.25">
      <c r="A22" s="23" t="s">
        <v>31</v>
      </c>
      <c r="B22" s="3" t="s">
        <v>7</v>
      </c>
      <c r="C22" s="20" t="s">
        <v>32</v>
      </c>
      <c r="D22" s="3" t="s">
        <v>6</v>
      </c>
      <c r="E22" s="3" t="s">
        <v>6</v>
      </c>
      <c r="F22" s="3"/>
      <c r="G22" s="3"/>
      <c r="H22" s="3"/>
      <c r="I22" s="3"/>
      <c r="J22" s="3"/>
      <c r="K22" s="3"/>
      <c r="L22" s="4">
        <v>0</v>
      </c>
      <c r="M22" s="10">
        <v>50000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50000</v>
      </c>
      <c r="AJ22" s="10">
        <f t="shared" si="0"/>
        <v>50000</v>
      </c>
      <c r="AK22" s="19">
        <f t="shared" si="1"/>
        <v>0</v>
      </c>
      <c r="AL22" s="4">
        <v>0</v>
      </c>
      <c r="AM22" s="5">
        <v>0</v>
      </c>
      <c r="AN22" s="4">
        <v>0</v>
      </c>
      <c r="AO22" s="13" t="s">
        <v>32</v>
      </c>
      <c r="AP22" s="12" t="s">
        <v>53</v>
      </c>
      <c r="AQ22" s="10">
        <v>0</v>
      </c>
      <c r="AR22" s="10">
        <f t="shared" si="2"/>
        <v>0</v>
      </c>
      <c r="AS22" s="11"/>
    </row>
    <row r="23" spans="1:45" ht="69.75" customHeight="1" x14ac:dyDescent="0.25">
      <c r="A23" s="59" t="s">
        <v>55</v>
      </c>
      <c r="B23" s="3"/>
      <c r="C23" s="20"/>
      <c r="D23" s="3"/>
      <c r="E23" s="3"/>
      <c r="F23" s="3"/>
      <c r="G23" s="3"/>
      <c r="H23" s="3"/>
      <c r="I23" s="3"/>
      <c r="J23" s="3"/>
      <c r="K23" s="3"/>
      <c r="L23" s="4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>
        <f t="shared" si="0"/>
        <v>0</v>
      </c>
      <c r="AK23" s="19"/>
      <c r="AL23" s="4"/>
      <c r="AM23" s="5"/>
      <c r="AN23" s="4"/>
      <c r="AO23" s="13" t="s">
        <v>54</v>
      </c>
      <c r="AP23" s="12" t="s">
        <v>55</v>
      </c>
      <c r="AQ23" s="10">
        <v>0</v>
      </c>
      <c r="AR23" s="10">
        <f t="shared" si="2"/>
        <v>0</v>
      </c>
      <c r="AS23" s="11"/>
    </row>
    <row r="24" spans="1:45" ht="119.25" customHeight="1" x14ac:dyDescent="0.25">
      <c r="A24" s="23" t="s">
        <v>33</v>
      </c>
      <c r="B24" s="3" t="s">
        <v>7</v>
      </c>
      <c r="C24" s="20" t="s">
        <v>34</v>
      </c>
      <c r="D24" s="3" t="s">
        <v>6</v>
      </c>
      <c r="E24" s="3" t="s">
        <v>6</v>
      </c>
      <c r="F24" s="3"/>
      <c r="G24" s="3"/>
      <c r="H24" s="3"/>
      <c r="I24" s="3"/>
      <c r="J24" s="3"/>
      <c r="K24" s="3"/>
      <c r="L24" s="4">
        <v>0</v>
      </c>
      <c r="M24" s="10">
        <v>15149541.859999999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446298.91</v>
      </c>
      <c r="AE24" s="10">
        <v>0</v>
      </c>
      <c r="AF24" s="10">
        <v>0</v>
      </c>
      <c r="AG24" s="10">
        <v>446298.91</v>
      </c>
      <c r="AH24" s="10">
        <v>-446298.91</v>
      </c>
      <c r="AI24" s="10">
        <v>14703242.949999999</v>
      </c>
      <c r="AJ24" s="10">
        <f t="shared" si="0"/>
        <v>14703242.949999999</v>
      </c>
      <c r="AK24" s="19">
        <f t="shared" si="1"/>
        <v>2.9459564792410166E-2</v>
      </c>
      <c r="AL24" s="4">
        <v>0</v>
      </c>
      <c r="AM24" s="5">
        <v>0</v>
      </c>
      <c r="AN24" s="4">
        <v>0</v>
      </c>
      <c r="AO24" s="13" t="s">
        <v>34</v>
      </c>
      <c r="AP24" s="12" t="s">
        <v>56</v>
      </c>
      <c r="AQ24" s="10">
        <v>87616.71</v>
      </c>
      <c r="AR24" s="10">
        <f t="shared" si="2"/>
        <v>358682.19999999995</v>
      </c>
      <c r="AS24" s="11">
        <f t="shared" si="3"/>
        <v>5.0937647624522757</v>
      </c>
    </row>
    <row r="25" spans="1:45" ht="63" x14ac:dyDescent="0.25">
      <c r="A25" s="23" t="s">
        <v>35</v>
      </c>
      <c r="B25" s="3" t="s">
        <v>7</v>
      </c>
      <c r="C25" s="20" t="s">
        <v>36</v>
      </c>
      <c r="D25" s="3" t="s">
        <v>6</v>
      </c>
      <c r="E25" s="3" t="s">
        <v>6</v>
      </c>
      <c r="F25" s="3"/>
      <c r="G25" s="3"/>
      <c r="H25" s="3"/>
      <c r="I25" s="3"/>
      <c r="J25" s="3"/>
      <c r="K25" s="3"/>
      <c r="L25" s="4">
        <v>0</v>
      </c>
      <c r="M25" s="10">
        <v>12764669.060000001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1362500</v>
      </c>
      <c r="AE25" s="10">
        <v>0</v>
      </c>
      <c r="AF25" s="10">
        <v>0</v>
      </c>
      <c r="AG25" s="10">
        <v>1362500</v>
      </c>
      <c r="AH25" s="10">
        <v>-1362500</v>
      </c>
      <c r="AI25" s="10">
        <v>11402169.060000001</v>
      </c>
      <c r="AJ25" s="10">
        <f t="shared" si="0"/>
        <v>11402169.060000001</v>
      </c>
      <c r="AK25" s="19">
        <f t="shared" si="1"/>
        <v>0.10673993924915746</v>
      </c>
      <c r="AL25" s="4">
        <v>0</v>
      </c>
      <c r="AM25" s="5">
        <v>0</v>
      </c>
      <c r="AN25" s="4">
        <v>0</v>
      </c>
      <c r="AO25" s="13" t="s">
        <v>36</v>
      </c>
      <c r="AP25" s="12" t="s">
        <v>57</v>
      </c>
      <c r="AQ25" s="10">
        <v>1390556.54</v>
      </c>
      <c r="AR25" s="10">
        <f t="shared" si="2"/>
        <v>-28056.540000000037</v>
      </c>
      <c r="AS25" s="11">
        <f t="shared" si="3"/>
        <v>0.97982351728035455</v>
      </c>
    </row>
    <row r="26" spans="1:45" ht="35.25" customHeight="1" x14ac:dyDescent="0.25">
      <c r="A26" s="23" t="s">
        <v>37</v>
      </c>
      <c r="B26" s="3" t="s">
        <v>7</v>
      </c>
      <c r="C26" s="20" t="s">
        <v>38</v>
      </c>
      <c r="D26" s="3" t="s">
        <v>6</v>
      </c>
      <c r="E26" s="3" t="s">
        <v>6</v>
      </c>
      <c r="F26" s="3"/>
      <c r="G26" s="3"/>
      <c r="H26" s="3"/>
      <c r="I26" s="3"/>
      <c r="J26" s="3"/>
      <c r="K26" s="3"/>
      <c r="L26" s="4">
        <v>0</v>
      </c>
      <c r="M26" s="10">
        <v>350000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350000</v>
      </c>
      <c r="AJ26" s="10">
        <f t="shared" si="0"/>
        <v>350000</v>
      </c>
      <c r="AK26" s="19">
        <f t="shared" si="1"/>
        <v>0</v>
      </c>
      <c r="AL26" s="4">
        <v>0</v>
      </c>
      <c r="AM26" s="5">
        <v>0</v>
      </c>
      <c r="AN26" s="4">
        <v>0</v>
      </c>
      <c r="AO26" s="13" t="s">
        <v>38</v>
      </c>
      <c r="AP26" s="12" t="s">
        <v>37</v>
      </c>
      <c r="AQ26" s="16">
        <v>0</v>
      </c>
      <c r="AR26" s="10">
        <f t="shared" si="2"/>
        <v>0</v>
      </c>
      <c r="AS26" s="11" t="s">
        <v>66</v>
      </c>
    </row>
    <row r="27" spans="1:45" ht="63" x14ac:dyDescent="0.25">
      <c r="A27" s="23" t="s">
        <v>39</v>
      </c>
      <c r="B27" s="3" t="s">
        <v>7</v>
      </c>
      <c r="C27" s="20" t="s">
        <v>40</v>
      </c>
      <c r="D27" s="3" t="s">
        <v>6</v>
      </c>
      <c r="E27" s="3" t="s">
        <v>6</v>
      </c>
      <c r="F27" s="3"/>
      <c r="G27" s="3"/>
      <c r="H27" s="3"/>
      <c r="I27" s="3"/>
      <c r="J27" s="3"/>
      <c r="K27" s="3"/>
      <c r="L27" s="4">
        <v>0</v>
      </c>
      <c r="M27" s="10">
        <v>1255000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1255000</v>
      </c>
      <c r="AJ27" s="10">
        <f t="shared" si="0"/>
        <v>1255000</v>
      </c>
      <c r="AK27" s="19">
        <f t="shared" si="1"/>
        <v>0</v>
      </c>
      <c r="AL27" s="4">
        <v>0</v>
      </c>
      <c r="AM27" s="5">
        <v>0</v>
      </c>
      <c r="AN27" s="4">
        <v>0</v>
      </c>
      <c r="AO27" s="13">
        <v>1800000000</v>
      </c>
      <c r="AP27" s="58" t="s">
        <v>39</v>
      </c>
      <c r="AQ27" s="10">
        <v>0</v>
      </c>
      <c r="AR27" s="10">
        <f t="shared" si="2"/>
        <v>0</v>
      </c>
      <c r="AS27" s="11" t="s">
        <v>66</v>
      </c>
    </row>
    <row r="28" spans="1:45" ht="15.75" outlineLevel="4" x14ac:dyDescent="0.25">
      <c r="A28" s="41" t="s">
        <v>58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3"/>
      <c r="M28" s="44">
        <f>SUBTOTAL(9,M10:M27)</f>
        <v>1713271953.0299997</v>
      </c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>
        <f>SUBTOTAL(9,AD10:AD27)</f>
        <v>258766021.70000002</v>
      </c>
      <c r="AE28" s="43"/>
      <c r="AF28" s="43"/>
      <c r="AG28" s="43"/>
      <c r="AH28" s="43"/>
      <c r="AI28" s="43"/>
      <c r="AJ28" s="16">
        <f t="shared" si="0"/>
        <v>1454505931.3299997</v>
      </c>
      <c r="AK28" s="45">
        <f t="shared" si="1"/>
        <v>0.15103616284756222</v>
      </c>
      <c r="AL28" s="43"/>
      <c r="AM28" s="46"/>
      <c r="AN28" s="43"/>
      <c r="AO28" s="47"/>
      <c r="AP28" s="41" t="s">
        <v>58</v>
      </c>
      <c r="AQ28" s="62">
        <f>SUM(AQ10:AQ27)</f>
        <v>212353889.84</v>
      </c>
      <c r="AR28" s="64">
        <f t="shared" si="2"/>
        <v>46412131.860000014</v>
      </c>
      <c r="AS28" s="65">
        <f t="shared" si="3"/>
        <v>1.2185603093730455</v>
      </c>
    </row>
    <row r="29" spans="1:45" ht="47.25" x14ac:dyDescent="0.25">
      <c r="A29" s="48" t="s">
        <v>41</v>
      </c>
      <c r="B29" s="49" t="s">
        <v>7</v>
      </c>
      <c r="C29" s="50" t="s">
        <v>42</v>
      </c>
      <c r="D29" s="50" t="s">
        <v>6</v>
      </c>
      <c r="E29" s="50" t="s">
        <v>6</v>
      </c>
      <c r="F29" s="50"/>
      <c r="G29" s="50"/>
      <c r="H29" s="50"/>
      <c r="I29" s="50"/>
      <c r="J29" s="50"/>
      <c r="K29" s="50"/>
      <c r="L29" s="51">
        <v>0</v>
      </c>
      <c r="M29" s="51">
        <v>116563615.97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22697140</v>
      </c>
      <c r="AE29" s="51">
        <v>0</v>
      </c>
      <c r="AF29" s="51">
        <v>0</v>
      </c>
      <c r="AG29" s="51">
        <v>22697140</v>
      </c>
      <c r="AH29" s="51">
        <v>-22697140</v>
      </c>
      <c r="AI29" s="51">
        <v>93866475.969999999</v>
      </c>
      <c r="AJ29" s="51">
        <f t="shared" si="0"/>
        <v>93866475.969999999</v>
      </c>
      <c r="AK29" s="52">
        <f t="shared" si="1"/>
        <v>0.19471890787809437</v>
      </c>
      <c r="AL29" s="53">
        <v>0</v>
      </c>
      <c r="AM29" s="54">
        <v>0</v>
      </c>
      <c r="AN29" s="53">
        <v>0</v>
      </c>
      <c r="AO29" s="13" t="s">
        <v>42</v>
      </c>
      <c r="AP29" s="48" t="s">
        <v>41</v>
      </c>
      <c r="AQ29" s="51">
        <v>18135825.859999999</v>
      </c>
      <c r="AR29" s="10">
        <f t="shared" si="2"/>
        <v>4561314.1400000006</v>
      </c>
      <c r="AS29" s="55">
        <f t="shared" si="3"/>
        <v>1.2515084879625107</v>
      </c>
    </row>
    <row r="30" spans="1:45" ht="18.75" x14ac:dyDescent="0.3">
      <c r="A30" s="56" t="s">
        <v>43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17">
        <f>SUBTOTAL(9,M10:M29)</f>
        <v>1829835568.9999998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7">
        <f>SUBTOTAL(9,AD10:AD29)</f>
        <v>281463161.70000005</v>
      </c>
      <c r="AE30" s="9"/>
      <c r="AF30" s="9"/>
      <c r="AG30" s="9"/>
      <c r="AH30" s="9"/>
      <c r="AI30" s="9"/>
      <c r="AJ30" s="9"/>
      <c r="AK30" s="54">
        <f t="shared" si="1"/>
        <v>0.15381882747738854</v>
      </c>
      <c r="AL30" s="8"/>
      <c r="AM30" s="8"/>
      <c r="AN30" s="8"/>
      <c r="AO30" s="14"/>
      <c r="AP30" s="56" t="s">
        <v>43</v>
      </c>
      <c r="AQ30" s="57">
        <f>AQ28+AQ29</f>
        <v>230489715.69999999</v>
      </c>
      <c r="AR30" s="63">
        <f t="shared" si="2"/>
        <v>50973446.00000006</v>
      </c>
      <c r="AS30" s="66">
        <f t="shared" si="3"/>
        <v>1.221152800007554</v>
      </c>
    </row>
  </sheetData>
  <autoFilter ref="A8:AK30"/>
  <mergeCells count="47">
    <mergeCell ref="AJ8:AJ9"/>
    <mergeCell ref="A4:AS4"/>
    <mergeCell ref="Z8:Z9"/>
    <mergeCell ref="AA8:AA9"/>
    <mergeCell ref="AB8:AB9"/>
    <mergeCell ref="AD8:AD9"/>
    <mergeCell ref="AE8:AE9"/>
    <mergeCell ref="AM8:AM9"/>
    <mergeCell ref="AN8:AN9"/>
    <mergeCell ref="AF8:AF9"/>
    <mergeCell ref="AH8:AH9"/>
    <mergeCell ref="AI8:AI9"/>
    <mergeCell ref="AK8:AK9"/>
    <mergeCell ref="AL8:AL9"/>
    <mergeCell ref="L8:L9"/>
    <mergeCell ref="M8:M9"/>
    <mergeCell ref="N8:N9"/>
    <mergeCell ref="Y8:Y9"/>
    <mergeCell ref="O8:O9"/>
    <mergeCell ref="P8:P9"/>
    <mergeCell ref="Q8:Q9"/>
    <mergeCell ref="R8:R9"/>
    <mergeCell ref="S8:S9"/>
    <mergeCell ref="T8:T9"/>
    <mergeCell ref="U8:U9"/>
    <mergeCell ref="V8:V9"/>
    <mergeCell ref="A8:A9"/>
    <mergeCell ref="B8:B9"/>
    <mergeCell ref="C8:C9"/>
    <mergeCell ref="D8:D9"/>
    <mergeCell ref="A1:M1"/>
    <mergeCell ref="A3:M3"/>
    <mergeCell ref="A7:AN7"/>
    <mergeCell ref="E8:E9"/>
    <mergeCell ref="F8:F9"/>
    <mergeCell ref="G8:G9"/>
    <mergeCell ref="H8:H9"/>
    <mergeCell ref="I8:I9"/>
    <mergeCell ref="J8:J9"/>
    <mergeCell ref="K8:K9"/>
    <mergeCell ref="X8:X9"/>
    <mergeCell ref="AQ7:AS7"/>
    <mergeCell ref="AO8:AO9"/>
    <mergeCell ref="AP8:AP9"/>
    <mergeCell ref="AQ8:AQ9"/>
    <mergeCell ref="AS8:AS9"/>
    <mergeCell ref="AR8:AR9"/>
  </mergeCells>
  <pageMargins left="1.1811023622047245" right="0.35433070866141736" top="0.35433070866141736" bottom="0.35433070866141736" header="0.35433070866141736" footer="0.35433070866141736"/>
  <pageSetup paperSize="9" scale="58" fitToHeight="20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4&lt;/string&gt;&#10;    &lt;string&gt;31.03.2024&lt;/string&gt;&#10;  &lt;/DateInfo&gt;&#10;  &lt;Code&gt;SQUERY_ANAL_ISP_BUDG&lt;/Code&gt;&#10;  &lt;ObjectCode&gt;SQUERY_ANAL_ISP_BUDG&lt;/ObjectCode&gt;&#10;  &lt;DocName&gt;Отчет об испол. квартал, год (Прил 7 расх.целевые) (бух)(Аналитический отчет по исполнению бюджета с произвольной группировкой)&lt;/DocName&gt;&#10;  &lt;VariantName&gt;Отчет об испол. квартал, год (Прил 7 расх.целевые) (бух)&lt;/VariantName&gt;&#10;  &lt;VariantLink&gt;18571661&lt;/VariantLink&gt;&#10;  &lt;ReportCode&gt;AB65C6C60A9C44FBA51E105A262D15&lt;/ReportCode&gt;&#10;  &lt;SvodReportLink xsi:nil=&quot;true&quot; /&gt;&#10;  &lt;ReportLink&gt;20549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585656A-2D68-4B54-B01D-5D648D1DC97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BUDG1-PK\budg1</dc:creator>
  <cp:lastModifiedBy>budg5</cp:lastModifiedBy>
  <cp:lastPrinted>2024-05-27T23:26:34Z</cp:lastPrinted>
  <dcterms:created xsi:type="dcterms:W3CDTF">2024-04-03T00:13:41Z</dcterms:created>
  <dcterms:modified xsi:type="dcterms:W3CDTF">2024-07-10T02:20:30Z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испол. квартал, год (Прил 7 расх.целевые) (бух)(Аналитический отчет по исполнению бюджета с произвольной группировкой)</vt:lpwstr>
  </property>
  <property fmtid="{D5CDD505-2E9C-101B-9397-08002B2CF9AE}" pid="3" name="Название отчета">
    <vt:lpwstr>Отчет об испол. квартал год (Прил 7 расх.целевые) (бух)(2).xlsx</vt:lpwstr>
  </property>
  <property fmtid="{D5CDD505-2E9C-101B-9397-08002B2CF9AE}" pid="4" name="Версия клиента">
    <vt:lpwstr>23.2.34.1140 (.NET 4.7.2)</vt:lpwstr>
  </property>
  <property fmtid="{D5CDD505-2E9C-101B-9397-08002B2CF9AE}" pid="5" name="Версия базы">
    <vt:lpwstr>23.2.3481.65126338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f31budget2024</vt:lpwstr>
  </property>
  <property fmtid="{D5CDD505-2E9C-101B-9397-08002B2CF9AE}" pid="9" name="Пользователь">
    <vt:lpwstr>buh_1</vt:lpwstr>
  </property>
  <property fmtid="{D5CDD505-2E9C-101B-9397-08002B2CF9AE}" pid="10" name="Шаблон">
    <vt:lpwstr>sqr_info_isp_budg_2019Pr7.xlt</vt:lpwstr>
  </property>
  <property fmtid="{D5CDD505-2E9C-101B-9397-08002B2CF9AE}" pid="11" name="Локальная база">
    <vt:lpwstr>используется</vt:lpwstr>
  </property>
</Properties>
</file>