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60" windowWidth="21000" windowHeight="11790"/>
  </bookViews>
  <sheets>
    <sheet name="Прогноз ОХ" sheetId="1" r:id="rId1"/>
  </sheets>
  <definedNames>
    <definedName name="_xlnm.Print_Area" localSheetId="0">'Прогноз ОХ'!$A$1:$O$22</definedName>
  </definedNames>
  <calcPr calcId="162913"/>
</workbook>
</file>

<file path=xl/calcChain.xml><?xml version="1.0" encoding="utf-8"?>
<calcChain xmlns="http://schemas.openxmlformats.org/spreadsheetml/2006/main">
  <c r="N8" i="1" l="1"/>
  <c r="O8" i="1"/>
  <c r="N10" i="1"/>
  <c r="O10" i="1"/>
  <c r="N11" i="1"/>
  <c r="O11" i="1"/>
  <c r="N12" i="1"/>
  <c r="O12" i="1"/>
  <c r="N13" i="1"/>
  <c r="O13" i="1"/>
  <c r="N14" i="1"/>
  <c r="O14" i="1"/>
  <c r="N15" i="1"/>
  <c r="N16" i="1"/>
  <c r="N17" i="1"/>
  <c r="O17" i="1"/>
  <c r="M9" i="1"/>
  <c r="M6" i="1" s="1"/>
  <c r="M19" i="1" s="1"/>
  <c r="N19" i="1" s="1"/>
  <c r="K8" i="1"/>
  <c r="L8" i="1"/>
  <c r="K10" i="1"/>
  <c r="L10" i="1"/>
  <c r="K11" i="1"/>
  <c r="L11" i="1"/>
  <c r="K12" i="1"/>
  <c r="L12" i="1"/>
  <c r="K13" i="1"/>
  <c r="L13" i="1"/>
  <c r="K14" i="1"/>
  <c r="L14" i="1"/>
  <c r="K15" i="1"/>
  <c r="K16" i="1"/>
  <c r="K17" i="1"/>
  <c r="L17" i="1"/>
  <c r="H8" i="1"/>
  <c r="I8" i="1"/>
  <c r="I9" i="1"/>
  <c r="H9" i="1"/>
  <c r="H11" i="1"/>
  <c r="I11" i="1"/>
  <c r="H12" i="1"/>
  <c r="I12" i="1"/>
  <c r="H13" i="1"/>
  <c r="I13" i="1"/>
  <c r="H14" i="1"/>
  <c r="I14" i="1"/>
  <c r="H15" i="1"/>
  <c r="H16" i="1"/>
  <c r="H17" i="1"/>
  <c r="I17" i="1"/>
  <c r="I10" i="1"/>
  <c r="H10" i="1"/>
  <c r="F8" i="1"/>
  <c r="F9" i="1"/>
  <c r="F10" i="1"/>
  <c r="F11" i="1"/>
  <c r="F12" i="1"/>
  <c r="F13" i="1"/>
  <c r="F14" i="1"/>
  <c r="F15" i="1"/>
  <c r="F16" i="1"/>
  <c r="F17" i="1"/>
  <c r="F19" i="1"/>
  <c r="F6" i="1"/>
  <c r="O19" i="1" l="1"/>
  <c r="N9" i="1"/>
  <c r="O6" i="1"/>
  <c r="O9" i="1"/>
  <c r="N6" i="1"/>
  <c r="D9" i="1"/>
  <c r="J9" i="1" l="1"/>
  <c r="G9" i="1"/>
  <c r="E9" i="1"/>
  <c r="D6" i="1"/>
  <c r="L9" i="1" l="1"/>
  <c r="K9" i="1"/>
  <c r="C6" i="1"/>
  <c r="C19" i="1" s="1"/>
  <c r="E6" i="1" l="1"/>
  <c r="G6" i="1"/>
  <c r="J6" i="1"/>
  <c r="H6" i="1" l="1"/>
  <c r="I6" i="1"/>
  <c r="J19" i="1"/>
  <c r="L6" i="1"/>
  <c r="K6" i="1"/>
  <c r="G19" i="1"/>
  <c r="E19" i="1"/>
  <c r="L19" i="1" l="1"/>
  <c r="K19" i="1"/>
  <c r="I19" i="1"/>
  <c r="H19" i="1"/>
  <c r="D19" i="1"/>
</calcChain>
</file>

<file path=xl/sharedStrings.xml><?xml version="1.0" encoding="utf-8"?>
<sst xmlns="http://schemas.openxmlformats.org/spreadsheetml/2006/main" count="58" uniqueCount="46">
  <si>
    <t>№ п/п</t>
  </si>
  <si>
    <t>Наименование показателя</t>
  </si>
  <si>
    <t>Доходы</t>
  </si>
  <si>
    <t>в том числе:</t>
  </si>
  <si>
    <t>налоговые и неналоговые доходы</t>
  </si>
  <si>
    <t>безвозмездные поступления</t>
  </si>
  <si>
    <t>Расходы</t>
  </si>
  <si>
    <t>Дефицит (-), профицит (+)</t>
  </si>
  <si>
    <t>1.1</t>
  </si>
  <si>
    <t>1.1.1</t>
  </si>
  <si>
    <t>1.1.2</t>
  </si>
  <si>
    <t>1.2</t>
  </si>
  <si>
    <t>1.3</t>
  </si>
  <si>
    <t xml:space="preserve"> рублей</t>
  </si>
  <si>
    <t>Бюджет Чугуевского муниципального округа</t>
  </si>
  <si>
    <t>1.1.2.1</t>
  </si>
  <si>
    <t>Дотации бюджетам бюджетной системы Российской Федерации</t>
  </si>
  <si>
    <t>Иные межбюджетные трансферты</t>
  </si>
  <si>
    <t xml:space="preserve">Субсидии </t>
  </si>
  <si>
    <t xml:space="preserve">Субвенции </t>
  </si>
  <si>
    <t>1.1.2.2</t>
  </si>
  <si>
    <t>1.1.2.3</t>
  </si>
  <si>
    <t>1.1.2.4</t>
  </si>
  <si>
    <t>1.4</t>
  </si>
  <si>
    <t>Условно утвержденные</t>
  </si>
  <si>
    <t>1.1.2.5</t>
  </si>
  <si>
    <t>Прочие безвоздмездные поступления</t>
  </si>
  <si>
    <t>1.1.2.6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</si>
  <si>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округов</t>
  </si>
  <si>
    <t>Факт 
2020 год</t>
  </si>
  <si>
    <t>Прогноз основных характеристик бюджета Чугуевского муниципального округа на 2025 год и плановый период 2026 и 2027 годов</t>
  </si>
  <si>
    <t>1.1.2.7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</si>
  <si>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</si>
  <si>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Факт отчетный 
2023 год</t>
  </si>
  <si>
    <t>Прогноз на 2025 год</t>
  </si>
  <si>
    <t>Прогноз на 2026 год</t>
  </si>
  <si>
    <t>Прогноз на 2027 год</t>
  </si>
  <si>
    <t>-</t>
  </si>
  <si>
    <t>Оценка ожидаемого исполнения (текущего)
2024 год</t>
  </si>
  <si>
    <t>Прогноз на 2025 год       к факту за 2023 год, %</t>
  </si>
  <si>
    <t>Прогноз на 2027 год            к факту за 2023 год, %</t>
  </si>
  <si>
    <t>Прогноз на 2026 год       к факту за 2023 год,    %</t>
  </si>
  <si>
    <t>Прогноз на 2025 год к ожидаемому исполнению за 2024 год, %</t>
  </si>
  <si>
    <t>Оценка ожидаемого исполнения
2024 года к факту за 2023 год,          %</t>
  </si>
  <si>
    <t>Прогноз на 2026 год к ожидаемому исполнению за 2024 год,              %</t>
  </si>
  <si>
    <t>Прогноз на 2027 год к ожидаемому исполнению за 2024 год, 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</si>
</sst>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color rgb="FF000000"/>
      <name val="Arial"/>
      <family val="2"/>
      <charset val="204"/>
    </font>
    <font>
      <sz val="12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2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8">
    <xf numFmtId="0" fontId="0" fillId="0" borderId="0"/>
    <xf numFmtId="0" fontId="2" fillId="0" borderId="0"/>
    <xf numFmtId="0" fontId="1" fillId="0" borderId="0"/>
    <xf numFmtId="4" fontId="6" fillId="0" borderId="2">
      <alignment horizontal="right" shrinkToFit="1"/>
    </xf>
    <xf numFmtId="0" fontId="8" fillId="0" borderId="3"/>
    <xf numFmtId="0" fontId="6" fillId="0" borderId="4">
      <alignment horizontal="left" wrapText="1" indent="2"/>
    </xf>
    <xf numFmtId="4" fontId="10" fillId="3" borderId="2">
      <alignment horizontal="right" vertical="top" shrinkToFit="1"/>
    </xf>
    <xf numFmtId="4" fontId="11" fillId="3" borderId="2">
      <alignment horizontal="right" vertical="top" shrinkToFit="1"/>
    </xf>
  </cellStyleXfs>
  <cellXfs count="35">
    <xf numFmtId="0" fontId="0" fillId="0" borderId="0" xfId="0"/>
    <xf numFmtId="4" fontId="3" fillId="0" borderId="1" xfId="0" applyNumberFormat="1" applyFont="1" applyFill="1" applyBorder="1" applyAlignment="1">
      <alignment horizontal="right" vertical="top" wrapText="1"/>
    </xf>
    <xf numFmtId="0" fontId="3" fillId="0" borderId="0" xfId="0" applyFont="1" applyFill="1" applyAlignment="1">
      <alignment wrapText="1"/>
    </xf>
    <xf numFmtId="49" fontId="3" fillId="0" borderId="0" xfId="0" applyNumberFormat="1" applyFont="1" applyFill="1" applyAlignment="1">
      <alignment wrapText="1"/>
    </xf>
    <xf numFmtId="0" fontId="3" fillId="0" borderId="0" xfId="0" applyFont="1" applyFill="1" applyAlignment="1">
      <alignment horizontal="right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wrapText="1"/>
    </xf>
    <xf numFmtId="4" fontId="3" fillId="0" borderId="0" xfId="0" applyNumberFormat="1" applyFont="1" applyFill="1" applyAlignment="1">
      <alignment wrapText="1"/>
    </xf>
    <xf numFmtId="0" fontId="5" fillId="0" borderId="1" xfId="0" applyFont="1" applyFill="1" applyBorder="1" applyAlignment="1">
      <alignment vertical="center" wrapText="1"/>
    </xf>
    <xf numFmtId="4" fontId="9" fillId="0" borderId="1" xfId="0" applyNumberFormat="1" applyFont="1" applyBorder="1" applyAlignment="1" applyProtection="1">
      <alignment horizontal="right" vertical="center"/>
      <protection locked="0"/>
    </xf>
    <xf numFmtId="4" fontId="9" fillId="0" borderId="1" xfId="4" applyNumberFormat="1" applyFont="1" applyBorder="1" applyAlignment="1" applyProtection="1">
      <alignment horizontal="right" vertical="center"/>
    </xf>
    <xf numFmtId="4" fontId="3" fillId="0" borderId="1" xfId="0" applyNumberFormat="1" applyFont="1" applyFill="1" applyBorder="1" applyAlignment="1">
      <alignment vertical="center" wrapText="1"/>
    </xf>
    <xf numFmtId="4" fontId="7" fillId="2" borderId="1" xfId="0" applyNumberFormat="1" applyFont="1" applyFill="1" applyBorder="1" applyAlignment="1">
      <alignment horizontal="right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64" fontId="7" fillId="2" borderId="1" xfId="0" applyNumberFormat="1" applyFont="1" applyFill="1" applyBorder="1" applyAlignment="1">
      <alignment horizontal="right" vertical="center" wrapText="1"/>
    </xf>
    <xf numFmtId="4" fontId="7" fillId="0" borderId="1" xfId="3" applyNumberFormat="1" applyFont="1" applyBorder="1" applyAlignment="1" applyProtection="1">
      <alignment vertical="center" shrinkToFit="1"/>
    </xf>
    <xf numFmtId="4" fontId="9" fillId="0" borderId="1" xfId="3" applyNumberFormat="1" applyFont="1" applyBorder="1" applyAlignment="1" applyProtection="1">
      <alignment horizontal="right" vertical="center" shrinkToFit="1"/>
    </xf>
    <xf numFmtId="4" fontId="7" fillId="0" borderId="1" xfId="5" applyNumberFormat="1" applyFont="1" applyBorder="1" applyAlignment="1" applyProtection="1">
      <alignment vertical="center" wrapText="1"/>
    </xf>
    <xf numFmtId="4" fontId="12" fillId="0" borderId="1" xfId="0" applyNumberFormat="1" applyFont="1" applyFill="1" applyBorder="1" applyAlignment="1">
      <alignment vertical="center" wrapText="1"/>
    </xf>
    <xf numFmtId="4" fontId="12" fillId="0" borderId="1" xfId="0" applyNumberFormat="1" applyFont="1" applyFill="1" applyBorder="1" applyAlignment="1">
      <alignment horizontal="right" vertical="top" wrapText="1"/>
    </xf>
    <xf numFmtId="164" fontId="13" fillId="2" borderId="1" xfId="0" applyNumberFormat="1" applyFont="1" applyFill="1" applyBorder="1" applyAlignment="1">
      <alignment horizontal="right" vertical="center" wrapText="1"/>
    </xf>
    <xf numFmtId="4" fontId="5" fillId="0" borderId="1" xfId="0" applyNumberFormat="1" applyFont="1" applyFill="1" applyBorder="1" applyAlignment="1">
      <alignment horizontal="right" vertical="top" wrapText="1"/>
    </xf>
    <xf numFmtId="4" fontId="12" fillId="0" borderId="1" xfId="0" applyNumberFormat="1" applyFont="1" applyFill="1" applyBorder="1" applyAlignment="1">
      <alignment horizontal="right" vertical="center" wrapText="1"/>
    </xf>
    <xf numFmtId="164" fontId="12" fillId="0" borderId="1" xfId="0" applyNumberFormat="1" applyFont="1" applyFill="1" applyBorder="1" applyAlignment="1">
      <alignment horizontal="right" vertical="center" wrapText="1"/>
    </xf>
    <xf numFmtId="4" fontId="9" fillId="0" borderId="1" xfId="0" applyNumberFormat="1" applyFont="1" applyFill="1" applyBorder="1" applyAlignment="1">
      <alignment horizontal="right" vertical="center" wrapText="1"/>
    </xf>
    <xf numFmtId="164" fontId="9" fillId="0" borderId="1" xfId="0" applyNumberFormat="1" applyFont="1" applyFill="1" applyBorder="1" applyAlignment="1">
      <alignment horizontal="right" vertical="center" wrapText="1"/>
    </xf>
    <xf numFmtId="4" fontId="3" fillId="0" borderId="1" xfId="0" applyNumberFormat="1" applyFont="1" applyFill="1" applyBorder="1" applyAlignment="1">
      <alignment horizontal="right" vertical="center" wrapText="1"/>
    </xf>
    <xf numFmtId="4" fontId="7" fillId="3" borderId="1" xfId="7" applyNumberFormat="1" applyFont="1" applyBorder="1" applyAlignment="1" applyProtection="1">
      <alignment horizontal="right" vertical="center" shrinkToFit="1"/>
    </xf>
    <xf numFmtId="4" fontId="5" fillId="0" borderId="1" xfId="0" applyNumberFormat="1" applyFont="1" applyFill="1" applyBorder="1" applyAlignment="1">
      <alignment horizontal="right" vertical="center" wrapText="1"/>
    </xf>
    <xf numFmtId="49" fontId="5" fillId="0" borderId="1" xfId="0" applyNumberFormat="1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vertical="center" wrapText="1"/>
    </xf>
    <xf numFmtId="0" fontId="7" fillId="0" borderId="1" xfId="5" applyNumberFormat="1" applyFont="1" applyBorder="1" applyAlignment="1" applyProtection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</cellXfs>
  <cellStyles count="8">
    <cellStyle name="xl29" xfId="6"/>
    <cellStyle name="xl31" xfId="5"/>
    <cellStyle name="xl44" xfId="7"/>
    <cellStyle name="xl45" xfId="3"/>
    <cellStyle name="xl66" xfId="4"/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"/>
  <sheetViews>
    <sheetView tabSelected="1" view="pageBreakPreview" topLeftCell="B1" zoomScaleNormal="75" zoomScaleSheetLayoutView="100" workbookViewId="0">
      <pane ySplit="4" topLeftCell="A5" activePane="bottomLeft" state="frozen"/>
      <selection activeCell="B1" sqref="B1"/>
      <selection pane="bottomLeft" activeCell="M11" sqref="M11"/>
    </sheetView>
  </sheetViews>
  <sheetFormatPr defaultRowHeight="15.75" x14ac:dyDescent="0.25"/>
  <cols>
    <col min="1" max="1" width="9.140625" style="3"/>
    <col min="2" max="2" width="60.140625" style="2" customWidth="1"/>
    <col min="3" max="3" width="21" style="2" hidden="1" customWidth="1"/>
    <col min="4" max="4" width="17.140625" style="2" customWidth="1"/>
    <col min="5" max="5" width="18.140625" style="2" customWidth="1"/>
    <col min="6" max="6" width="12.42578125" style="2" customWidth="1"/>
    <col min="7" max="7" width="17.85546875" style="2" customWidth="1"/>
    <col min="8" max="8" width="12.42578125" style="2" customWidth="1"/>
    <col min="9" max="9" width="13.28515625" style="2" customWidth="1"/>
    <col min="10" max="10" width="18.5703125" style="2" customWidth="1"/>
    <col min="11" max="11" width="12.7109375" style="2" customWidth="1"/>
    <col min="12" max="12" width="13" style="2" customWidth="1"/>
    <col min="13" max="13" width="18.5703125" style="2" customWidth="1"/>
    <col min="14" max="14" width="10.5703125" style="2" customWidth="1"/>
    <col min="15" max="15" width="14.140625" style="2" customWidth="1"/>
    <col min="16" max="18" width="9.140625" style="2"/>
    <col min="19" max="19" width="10.42578125" style="2" bestFit="1" customWidth="1"/>
    <col min="20" max="16384" width="9.140625" style="2"/>
  </cols>
  <sheetData>
    <row r="1" spans="1:15" ht="61.5" customHeight="1" x14ac:dyDescent="0.25">
      <c r="A1" s="34" t="s">
        <v>30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</row>
    <row r="3" spans="1:15" x14ac:dyDescent="0.25">
      <c r="O3" s="4" t="s">
        <v>13</v>
      </c>
    </row>
    <row r="4" spans="1:15" ht="111" customHeight="1" x14ac:dyDescent="0.25">
      <c r="A4" s="13" t="s">
        <v>0</v>
      </c>
      <c r="B4" s="14" t="s">
        <v>1</v>
      </c>
      <c r="C4" s="14" t="s">
        <v>29</v>
      </c>
      <c r="D4" s="14" t="s">
        <v>33</v>
      </c>
      <c r="E4" s="14" t="s">
        <v>38</v>
      </c>
      <c r="F4" s="14" t="s">
        <v>43</v>
      </c>
      <c r="G4" s="14" t="s">
        <v>34</v>
      </c>
      <c r="H4" s="14" t="s">
        <v>39</v>
      </c>
      <c r="I4" s="14" t="s">
        <v>42</v>
      </c>
      <c r="J4" s="14" t="s">
        <v>35</v>
      </c>
      <c r="K4" s="14" t="s">
        <v>41</v>
      </c>
      <c r="L4" s="14" t="s">
        <v>44</v>
      </c>
      <c r="M4" s="14" t="s">
        <v>36</v>
      </c>
      <c r="N4" s="14" t="s">
        <v>40</v>
      </c>
      <c r="O4" s="14" t="s">
        <v>45</v>
      </c>
    </row>
    <row r="5" spans="1:15" s="6" customFormat="1" ht="15.75" customHeight="1" x14ac:dyDescent="0.25">
      <c r="A5" s="5">
        <v>1</v>
      </c>
      <c r="B5" s="8"/>
      <c r="C5" s="8"/>
      <c r="D5" s="33" t="s">
        <v>14</v>
      </c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</row>
    <row r="6" spans="1:15" ht="25.5" customHeight="1" x14ac:dyDescent="0.25">
      <c r="A6" s="5" t="s">
        <v>8</v>
      </c>
      <c r="B6" s="30" t="s">
        <v>2</v>
      </c>
      <c r="C6" s="19">
        <f>C8+C9</f>
        <v>1102107864.1300001</v>
      </c>
      <c r="D6" s="23">
        <f>D8+D9</f>
        <v>1358257499.02</v>
      </c>
      <c r="E6" s="23">
        <f>E8+E9</f>
        <v>1926698353.4400001</v>
      </c>
      <c r="F6" s="24">
        <f>E6/D6</f>
        <v>1.418507429430824</v>
      </c>
      <c r="G6" s="23">
        <f t="shared" ref="G6:J6" si="0">G8+G9</f>
        <v>1754083145.24</v>
      </c>
      <c r="H6" s="21">
        <f t="shared" ref="H6:H8" si="1">G6/D6</f>
        <v>1.2914216534829319</v>
      </c>
      <c r="I6" s="21">
        <f t="shared" ref="I6:I8" si="2">G6/E6</f>
        <v>0.91040880483869913</v>
      </c>
      <c r="J6" s="23">
        <f t="shared" si="0"/>
        <v>1686786566.6100001</v>
      </c>
      <c r="K6" s="24">
        <f>J6/D6</f>
        <v>1.2418753938977241</v>
      </c>
      <c r="L6" s="24">
        <f>J6/E6</f>
        <v>0.87548035923648748</v>
      </c>
      <c r="M6" s="23">
        <f t="shared" ref="M6" si="3">M8+M9</f>
        <v>1706282768.96</v>
      </c>
      <c r="N6" s="24">
        <f>M6/D6</f>
        <v>1.2562292276619895</v>
      </c>
      <c r="O6" s="24">
        <f>M6/E6</f>
        <v>0.88559932898345939</v>
      </c>
    </row>
    <row r="7" spans="1:15" ht="24" customHeight="1" x14ac:dyDescent="0.25">
      <c r="A7" s="13"/>
      <c r="B7" s="31" t="s">
        <v>3</v>
      </c>
      <c r="C7" s="11"/>
      <c r="D7" s="25"/>
      <c r="E7" s="25"/>
      <c r="F7" s="26"/>
      <c r="G7" s="27"/>
      <c r="H7" s="15"/>
      <c r="I7" s="15"/>
      <c r="J7" s="27"/>
      <c r="K7" s="26"/>
      <c r="L7" s="26"/>
      <c r="M7" s="25"/>
      <c r="N7" s="26"/>
      <c r="O7" s="26"/>
    </row>
    <row r="8" spans="1:15" ht="21" customHeight="1" x14ac:dyDescent="0.25">
      <c r="A8" s="13" t="s">
        <v>9</v>
      </c>
      <c r="B8" s="31" t="s">
        <v>4</v>
      </c>
      <c r="C8" s="11">
        <v>414349165.12</v>
      </c>
      <c r="D8" s="28">
        <v>500264641.47000003</v>
      </c>
      <c r="E8" s="25">
        <v>632100000</v>
      </c>
      <c r="F8" s="26">
        <f t="shared" ref="F8:F19" si="4">E8/D8</f>
        <v>1.263531234473436</v>
      </c>
      <c r="G8" s="27">
        <v>656145100</v>
      </c>
      <c r="H8" s="15">
        <f t="shared" si="1"/>
        <v>1.3115959946158775</v>
      </c>
      <c r="I8" s="15">
        <f t="shared" si="2"/>
        <v>1.0380400253124507</v>
      </c>
      <c r="J8" s="27">
        <v>749108000</v>
      </c>
      <c r="K8" s="26">
        <f t="shared" ref="K8:K19" si="5">J8/D8</f>
        <v>1.497423439319612</v>
      </c>
      <c r="L8" s="26">
        <f t="shared" ref="L8:L19" si="6">J8/E8</f>
        <v>1.185109950957127</v>
      </c>
      <c r="M8" s="25">
        <v>790047000</v>
      </c>
      <c r="N8" s="26">
        <f t="shared" ref="N8:N19" si="7">M8/D8</f>
        <v>1.5792581256162548</v>
      </c>
      <c r="O8" s="26">
        <f t="shared" ref="O8:O19" si="8">M8/E8</f>
        <v>1.2498766018035121</v>
      </c>
    </row>
    <row r="9" spans="1:15" ht="24" customHeight="1" x14ac:dyDescent="0.25">
      <c r="A9" s="13" t="s">
        <v>10</v>
      </c>
      <c r="B9" s="31" t="s">
        <v>5</v>
      </c>
      <c r="C9" s="11">
        <v>687758699.00999999</v>
      </c>
      <c r="D9" s="27">
        <f>SUM(D10:D16)</f>
        <v>857992857.55000007</v>
      </c>
      <c r="E9" s="27">
        <f t="shared" ref="E9" si="9">SUM(E10:E16)</f>
        <v>1294598353.4400001</v>
      </c>
      <c r="F9" s="26">
        <f t="shared" si="4"/>
        <v>1.5088684504166243</v>
      </c>
      <c r="G9" s="27">
        <f>SUM(G10:G16)</f>
        <v>1097938045.24</v>
      </c>
      <c r="H9" s="15">
        <f>G9/D9</f>
        <v>1.2796587239375905</v>
      </c>
      <c r="I9" s="15">
        <f>G9/E9</f>
        <v>0.8480916434989777</v>
      </c>
      <c r="J9" s="27">
        <f t="shared" ref="J9" si="10">SUM(J10:J16)</f>
        <v>937678566.61000001</v>
      </c>
      <c r="K9" s="26">
        <f t="shared" si="5"/>
        <v>1.09287455992063</v>
      </c>
      <c r="L9" s="26">
        <f t="shared" si="6"/>
        <v>0.72430075638394364</v>
      </c>
      <c r="M9" s="25">
        <f t="shared" ref="M9" si="11">SUM(M10:M16)</f>
        <v>916235768.96000004</v>
      </c>
      <c r="N9" s="26">
        <f t="shared" si="7"/>
        <v>1.0678827462227514</v>
      </c>
      <c r="O9" s="26">
        <f t="shared" si="8"/>
        <v>0.70773747434900025</v>
      </c>
    </row>
    <row r="10" spans="1:15" ht="37.5" customHeight="1" x14ac:dyDescent="0.25">
      <c r="A10" s="13" t="s">
        <v>15</v>
      </c>
      <c r="B10" s="32" t="s">
        <v>16</v>
      </c>
      <c r="C10" s="16">
        <v>158374601.77000001</v>
      </c>
      <c r="D10" s="17">
        <v>157015075.52000001</v>
      </c>
      <c r="E10" s="10">
        <v>207655769.56999999</v>
      </c>
      <c r="F10" s="26">
        <f t="shared" si="4"/>
        <v>1.3225212221328999</v>
      </c>
      <c r="G10" s="12">
        <v>173250107</v>
      </c>
      <c r="H10" s="15">
        <f>G10/D10</f>
        <v>1.103397915303566</v>
      </c>
      <c r="I10" s="15">
        <f>G10/E10</f>
        <v>0.83431395794470342</v>
      </c>
      <c r="J10" s="9">
        <v>73085092</v>
      </c>
      <c r="K10" s="26">
        <f t="shared" si="5"/>
        <v>0.46546544500875447</v>
      </c>
      <c r="L10" s="26">
        <f t="shared" si="6"/>
        <v>0.35195310080398845</v>
      </c>
      <c r="M10" s="25">
        <v>73085092</v>
      </c>
      <c r="N10" s="26">
        <f t="shared" si="7"/>
        <v>0.46546544500875447</v>
      </c>
      <c r="O10" s="26">
        <f t="shared" si="8"/>
        <v>0.35195310080398845</v>
      </c>
    </row>
    <row r="11" spans="1:15" ht="21.75" customHeight="1" x14ac:dyDescent="0.25">
      <c r="A11" s="13" t="s">
        <v>20</v>
      </c>
      <c r="B11" s="32" t="s">
        <v>18</v>
      </c>
      <c r="C11" s="16">
        <v>121677044.48999999</v>
      </c>
      <c r="D11" s="17">
        <v>126205975.44</v>
      </c>
      <c r="E11" s="10">
        <v>372259839.32999998</v>
      </c>
      <c r="F11" s="26">
        <f t="shared" si="4"/>
        <v>2.9496213474216777</v>
      </c>
      <c r="G11" s="9">
        <v>186648069.93000001</v>
      </c>
      <c r="H11" s="15">
        <f t="shared" ref="H11:H19" si="12">G11/D11</f>
        <v>1.478916265884217</v>
      </c>
      <c r="I11" s="15">
        <f t="shared" ref="I11:I19" si="13">G11/E11</f>
        <v>0.50139190482092455</v>
      </c>
      <c r="J11" s="9">
        <v>92817492.060000002</v>
      </c>
      <c r="K11" s="26">
        <f t="shared" si="5"/>
        <v>0.73544451232522401</v>
      </c>
      <c r="L11" s="26">
        <f t="shared" si="6"/>
        <v>0.24933522839061717</v>
      </c>
      <c r="M11" s="25">
        <v>20577587.109999999</v>
      </c>
      <c r="N11" s="26">
        <f t="shared" si="7"/>
        <v>0.16304764523438003</v>
      </c>
      <c r="O11" s="26">
        <f t="shared" si="8"/>
        <v>5.5277483456275901E-2</v>
      </c>
    </row>
    <row r="12" spans="1:15" ht="22.5" customHeight="1" x14ac:dyDescent="0.25">
      <c r="A12" s="13" t="s">
        <v>21</v>
      </c>
      <c r="B12" s="32" t="s">
        <v>19</v>
      </c>
      <c r="C12" s="16">
        <v>390305548.55000001</v>
      </c>
      <c r="D12" s="17">
        <v>543079054.77999997</v>
      </c>
      <c r="E12" s="10">
        <v>633805024.94000006</v>
      </c>
      <c r="F12" s="26">
        <f t="shared" si="4"/>
        <v>1.1670584961092874</v>
      </c>
      <c r="G12" s="9">
        <v>679173218.71000004</v>
      </c>
      <c r="H12" s="15">
        <f t="shared" si="12"/>
        <v>1.2505973351985218</v>
      </c>
      <c r="I12" s="15">
        <f t="shared" si="13"/>
        <v>1.0715806785758677</v>
      </c>
      <c r="J12" s="9">
        <v>729351983.42999995</v>
      </c>
      <c r="K12" s="26">
        <f t="shared" si="5"/>
        <v>1.3429941313524947</v>
      </c>
      <c r="L12" s="26">
        <f t="shared" si="6"/>
        <v>1.1507513426531211</v>
      </c>
      <c r="M12" s="25">
        <v>780149090.73000002</v>
      </c>
      <c r="N12" s="26">
        <f t="shared" si="7"/>
        <v>1.4365295141902252</v>
      </c>
      <c r="O12" s="26">
        <f t="shared" si="8"/>
        <v>1.2308976105133496</v>
      </c>
    </row>
    <row r="13" spans="1:15" ht="20.25" customHeight="1" x14ac:dyDescent="0.25">
      <c r="A13" s="13" t="s">
        <v>22</v>
      </c>
      <c r="B13" s="32" t="s">
        <v>17</v>
      </c>
      <c r="C13" s="16">
        <v>17235163.300000001</v>
      </c>
      <c r="D13" s="17">
        <v>30984606</v>
      </c>
      <c r="E13" s="10">
        <v>65262789.600000001</v>
      </c>
      <c r="F13" s="26">
        <f t="shared" si="4"/>
        <v>2.1062972238536775</v>
      </c>
      <c r="G13" s="9">
        <v>39852949.600000001</v>
      </c>
      <c r="H13" s="15">
        <f t="shared" si="12"/>
        <v>1.2862177301851119</v>
      </c>
      <c r="I13" s="15">
        <f t="shared" si="13"/>
        <v>0.61065348024902699</v>
      </c>
      <c r="J13" s="9">
        <v>42423999.119999997</v>
      </c>
      <c r="K13" s="26">
        <f t="shared" si="5"/>
        <v>1.3691960168865791</v>
      </c>
      <c r="L13" s="26">
        <f t="shared" si="6"/>
        <v>0.65004881617870647</v>
      </c>
      <c r="M13" s="25">
        <v>42423999.119999997</v>
      </c>
      <c r="N13" s="26">
        <f t="shared" si="7"/>
        <v>1.3691960168865791</v>
      </c>
      <c r="O13" s="26">
        <f t="shared" si="8"/>
        <v>0.65004881617870647</v>
      </c>
    </row>
    <row r="14" spans="1:15" ht="22.5" customHeight="1" x14ac:dyDescent="0.25">
      <c r="A14" s="13" t="s">
        <v>25</v>
      </c>
      <c r="B14" s="32" t="s">
        <v>26</v>
      </c>
      <c r="C14" s="16">
        <v>166340.9</v>
      </c>
      <c r="D14" s="17">
        <v>738633.26</v>
      </c>
      <c r="E14" s="10">
        <v>15614930</v>
      </c>
      <c r="F14" s="26">
        <f t="shared" si="4"/>
        <v>21.14030175137253</v>
      </c>
      <c r="G14" s="9">
        <v>19013700</v>
      </c>
      <c r="H14" s="15">
        <f t="shared" si="12"/>
        <v>25.741732778185483</v>
      </c>
      <c r="I14" s="15">
        <f t="shared" si="13"/>
        <v>1.2176615585212358</v>
      </c>
      <c r="J14" s="9">
        <v>0</v>
      </c>
      <c r="K14" s="26">
        <f t="shared" si="5"/>
        <v>0</v>
      </c>
      <c r="L14" s="26">
        <f t="shared" si="6"/>
        <v>0</v>
      </c>
      <c r="M14" s="25">
        <v>0</v>
      </c>
      <c r="N14" s="26">
        <f t="shared" si="7"/>
        <v>0</v>
      </c>
      <c r="O14" s="26">
        <f t="shared" si="8"/>
        <v>0</v>
      </c>
    </row>
    <row r="15" spans="1:15" ht="102" customHeight="1" x14ac:dyDescent="0.25">
      <c r="A15" s="13" t="s">
        <v>27</v>
      </c>
      <c r="B15" s="32" t="s">
        <v>32</v>
      </c>
      <c r="C15" s="16"/>
      <c r="D15" s="17">
        <v>105402.96</v>
      </c>
      <c r="E15" s="10"/>
      <c r="F15" s="26">
        <f t="shared" si="4"/>
        <v>0</v>
      </c>
      <c r="G15" s="9">
        <v>0</v>
      </c>
      <c r="H15" s="15">
        <f t="shared" si="12"/>
        <v>0</v>
      </c>
      <c r="I15" s="15" t="s">
        <v>37</v>
      </c>
      <c r="J15" s="9">
        <v>0</v>
      </c>
      <c r="K15" s="26">
        <f t="shared" si="5"/>
        <v>0</v>
      </c>
      <c r="L15" s="26" t="s">
        <v>37</v>
      </c>
      <c r="M15" s="25">
        <v>0</v>
      </c>
      <c r="N15" s="26">
        <f t="shared" si="7"/>
        <v>0</v>
      </c>
      <c r="O15" s="26" t="s">
        <v>37</v>
      </c>
    </row>
    <row r="16" spans="1:15" ht="56.25" customHeight="1" x14ac:dyDescent="0.25">
      <c r="A16" s="13" t="s">
        <v>31</v>
      </c>
      <c r="B16" s="32" t="s">
        <v>28</v>
      </c>
      <c r="C16" s="18">
        <v>0</v>
      </c>
      <c r="D16" s="17">
        <v>-135890.41</v>
      </c>
      <c r="E16" s="10">
        <v>0</v>
      </c>
      <c r="F16" s="26">
        <f t="shared" si="4"/>
        <v>0</v>
      </c>
      <c r="G16" s="9">
        <v>0</v>
      </c>
      <c r="H16" s="15">
        <f t="shared" si="12"/>
        <v>0</v>
      </c>
      <c r="I16" s="15" t="s">
        <v>37</v>
      </c>
      <c r="J16" s="9">
        <v>0</v>
      </c>
      <c r="K16" s="26">
        <f t="shared" si="5"/>
        <v>0</v>
      </c>
      <c r="L16" s="26" t="s">
        <v>37</v>
      </c>
      <c r="M16" s="25">
        <v>0</v>
      </c>
      <c r="N16" s="26">
        <f t="shared" si="7"/>
        <v>0</v>
      </c>
      <c r="O16" s="26" t="s">
        <v>37</v>
      </c>
    </row>
    <row r="17" spans="1:15" ht="24" customHeight="1" x14ac:dyDescent="0.25">
      <c r="A17" s="13" t="s">
        <v>11</v>
      </c>
      <c r="B17" s="30" t="s">
        <v>6</v>
      </c>
      <c r="C17" s="22">
        <v>1044766588.63</v>
      </c>
      <c r="D17" s="23">
        <v>1371854385.4100001</v>
      </c>
      <c r="E17" s="23">
        <v>1933660453.8399999</v>
      </c>
      <c r="F17" s="24">
        <f t="shared" si="4"/>
        <v>1.4095231056626285</v>
      </c>
      <c r="G17" s="29">
        <v>1812783145.24</v>
      </c>
      <c r="H17" s="21">
        <f t="shared" si="12"/>
        <v>1.3214107594212496</v>
      </c>
      <c r="I17" s="21">
        <f t="shared" si="13"/>
        <v>0.93748783124774926</v>
      </c>
      <c r="J17" s="29">
        <v>1707386566.6099999</v>
      </c>
      <c r="K17" s="24">
        <f t="shared" si="5"/>
        <v>1.2445829417236005</v>
      </c>
      <c r="L17" s="24">
        <f t="shared" si="6"/>
        <v>0.88298158201423149</v>
      </c>
      <c r="M17" s="23">
        <v>1728882768.96</v>
      </c>
      <c r="N17" s="24">
        <f t="shared" si="7"/>
        <v>1.2602523907399228</v>
      </c>
      <c r="O17" s="24">
        <f t="shared" si="8"/>
        <v>0.89409842639469728</v>
      </c>
    </row>
    <row r="18" spans="1:15" ht="21" customHeight="1" x14ac:dyDescent="0.25">
      <c r="A18" s="13" t="s">
        <v>12</v>
      </c>
      <c r="B18" s="31" t="s">
        <v>24</v>
      </c>
      <c r="C18" s="1">
        <v>0</v>
      </c>
      <c r="D18" s="25">
        <v>0</v>
      </c>
      <c r="E18" s="25">
        <v>0</v>
      </c>
      <c r="F18" s="26" t="s">
        <v>37</v>
      </c>
      <c r="G18" s="27">
        <v>0</v>
      </c>
      <c r="H18" s="15" t="s">
        <v>37</v>
      </c>
      <c r="I18" s="15" t="s">
        <v>37</v>
      </c>
      <c r="J18" s="27">
        <v>21070000</v>
      </c>
      <c r="K18" s="26" t="s">
        <v>37</v>
      </c>
      <c r="L18" s="26" t="s">
        <v>37</v>
      </c>
      <c r="M18" s="25">
        <v>44290000</v>
      </c>
      <c r="N18" s="26" t="s">
        <v>37</v>
      </c>
      <c r="O18" s="26" t="s">
        <v>37</v>
      </c>
    </row>
    <row r="19" spans="1:15" ht="21" customHeight="1" x14ac:dyDescent="0.25">
      <c r="A19" s="13" t="s">
        <v>23</v>
      </c>
      <c r="B19" s="30" t="s">
        <v>7</v>
      </c>
      <c r="C19" s="20">
        <f>C6-C17</f>
        <v>57341275.500000119</v>
      </c>
      <c r="D19" s="23">
        <f>D6-D17</f>
        <v>-13596886.390000105</v>
      </c>
      <c r="E19" s="23">
        <f>E6-E17</f>
        <v>-6962100.3999998569</v>
      </c>
      <c r="F19" s="24">
        <f t="shared" si="4"/>
        <v>0.51203637364508447</v>
      </c>
      <c r="G19" s="29">
        <f>G6-G17</f>
        <v>-58700000</v>
      </c>
      <c r="H19" s="21">
        <f t="shared" si="12"/>
        <v>4.3171648505624933</v>
      </c>
      <c r="I19" s="21">
        <f t="shared" si="13"/>
        <v>8.4313636154975882</v>
      </c>
      <c r="J19" s="29">
        <f>J6-J17</f>
        <v>-20599999.999999762</v>
      </c>
      <c r="K19" s="24">
        <f t="shared" si="5"/>
        <v>1.5150527414239578</v>
      </c>
      <c r="L19" s="24">
        <f t="shared" si="6"/>
        <v>2.958877180225695</v>
      </c>
      <c r="M19" s="23">
        <f t="shared" ref="M19" si="14">M6-M17</f>
        <v>-22600000</v>
      </c>
      <c r="N19" s="24">
        <f t="shared" si="7"/>
        <v>1.6621452405913517</v>
      </c>
      <c r="O19" s="24">
        <f t="shared" si="8"/>
        <v>3.2461468093738586</v>
      </c>
    </row>
    <row r="22" spans="1:15" x14ac:dyDescent="0.25">
      <c r="D22" s="7"/>
    </row>
  </sheetData>
  <mergeCells count="2">
    <mergeCell ref="D5:O5"/>
    <mergeCell ref="A1:O1"/>
  </mergeCells>
  <pageMargins left="0.21" right="0.17" top="0.17" bottom="0.17" header="0.17" footer="0.31496062992125984"/>
  <pageSetup paperSize="9" scale="5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Прогноз ОХ</vt:lpstr>
      <vt:lpstr>'Прогноз ОХ'!Область_печати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2024-11-13T02:40:56Z</dcterms:modified>
</cp:coreProperties>
</file>