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ion\Desktop\Проектное управление Чугуевский МО 2022\Отчет ф.11 и ф. 111\Отчет по нацпроектам на 30.09.2022\"/>
    </mc:Choice>
  </mc:AlternateContent>
  <xr:revisionPtr revIDLastSave="0" documentId="13_ncr:1_{E077AD26-1ADF-44BD-BDEA-879E6DA417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3" r:id="rId1"/>
  </sheets>
  <definedNames>
    <definedName name="_xlnm._FilterDatabase" localSheetId="0" hidden="1">'1'!$B$1:$T$49</definedName>
    <definedName name="_xlnm.Print_Titles" localSheetId="0">'1'!$4:$4</definedName>
    <definedName name="_xlnm.Print_Area" localSheetId="0">'1'!$A$1:$T$49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3" l="1"/>
  <c r="K8" i="3"/>
  <c r="D24" i="3" l="1"/>
  <c r="D23" i="3"/>
  <c r="L24" i="3" l="1"/>
  <c r="L23" i="3"/>
  <c r="K24" i="3"/>
  <c r="K23" i="3"/>
  <c r="K13" i="3"/>
  <c r="K18" i="3"/>
  <c r="L18" i="3"/>
  <c r="J18" i="3"/>
  <c r="J24" i="3" l="1"/>
  <c r="K28" i="3"/>
  <c r="J23" i="3"/>
  <c r="J9" i="3"/>
  <c r="D28" i="3" l="1"/>
  <c r="L28" i="3" l="1"/>
  <c r="J28" i="3"/>
  <c r="D18" i="3"/>
  <c r="H18" i="3" s="1"/>
  <c r="D9" i="3" l="1"/>
  <c r="D8" i="3"/>
  <c r="J8" i="3" s="1"/>
  <c r="L8" i="3" l="1"/>
  <c r="L9" i="3"/>
  <c r="D13" i="3" l="1"/>
  <c r="L13" i="3" l="1"/>
  <c r="J13" i="3"/>
  <c r="F7" i="3"/>
  <c r="G7" i="3"/>
  <c r="H7" i="3"/>
  <c r="I7" i="3"/>
  <c r="K10" i="3"/>
  <c r="K11" i="3"/>
  <c r="K12" i="3"/>
  <c r="K14" i="3"/>
  <c r="K15" i="3"/>
  <c r="K16" i="3"/>
  <c r="K17" i="3"/>
  <c r="K19" i="3"/>
  <c r="K20" i="3"/>
  <c r="K21" i="3"/>
  <c r="K22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7" i="3" l="1"/>
  <c r="D44" i="3" l="1"/>
  <c r="J44" i="3" s="1"/>
  <c r="D26" i="3"/>
  <c r="J26" i="3" s="1"/>
  <c r="D16" i="3"/>
  <c r="J16" i="3" s="1"/>
  <c r="D25" i="3"/>
  <c r="L25" i="3" s="1"/>
  <c r="D15" i="3"/>
  <c r="J15" i="3" s="1"/>
  <c r="D22" i="3"/>
  <c r="J22" i="3" s="1"/>
  <c r="D46" i="3"/>
  <c r="J46" i="3" s="1"/>
  <c r="D43" i="3"/>
  <c r="L43" i="3" s="1"/>
  <c r="D41" i="3"/>
  <c r="J41" i="3" s="1"/>
  <c r="D47" i="3"/>
  <c r="L47" i="3" s="1"/>
  <c r="D42" i="3"/>
  <c r="J42" i="3" s="1"/>
  <c r="D38" i="3"/>
  <c r="J38" i="3" s="1"/>
  <c r="D14" i="3"/>
  <c r="J14" i="3" s="1"/>
  <c r="D40" i="3"/>
  <c r="J40" i="3" s="1"/>
  <c r="D11" i="3"/>
  <c r="J11" i="3" s="1"/>
  <c r="D45" i="3"/>
  <c r="J45" i="3" s="1"/>
  <c r="D30" i="3"/>
  <c r="J30" i="3" s="1"/>
  <c r="D27" i="3"/>
  <c r="L27" i="3" s="1"/>
  <c r="D21" i="3"/>
  <c r="L21" i="3" s="1"/>
  <c r="D12" i="3"/>
  <c r="L12" i="3" s="1"/>
  <c r="D33" i="3"/>
  <c r="J33" i="3" s="1"/>
  <c r="D35" i="3"/>
  <c r="L35" i="3" s="1"/>
  <c r="D37" i="3"/>
  <c r="L37" i="3" s="1"/>
  <c r="D31" i="3"/>
  <c r="J31" i="3" s="1"/>
  <c r="D34" i="3"/>
  <c r="J34" i="3" s="1"/>
  <c r="D19" i="3"/>
  <c r="J19" i="3" s="1"/>
  <c r="D17" i="3"/>
  <c r="L17" i="3" s="1"/>
  <c r="D36" i="3"/>
  <c r="J36" i="3" s="1"/>
  <c r="E7" i="3"/>
  <c r="D20" i="3"/>
  <c r="J20" i="3" s="1"/>
  <c r="D39" i="3"/>
  <c r="L39" i="3" s="1"/>
  <c r="D29" i="3"/>
  <c r="L29" i="3" s="1"/>
  <c r="D32" i="3"/>
  <c r="J32" i="3" s="1"/>
  <c r="D10" i="3"/>
  <c r="L10" i="3" s="1"/>
  <c r="J27" i="3" l="1"/>
  <c r="L19" i="3"/>
  <c r="J43" i="3"/>
  <c r="L33" i="3"/>
  <c r="L42" i="3"/>
  <c r="L30" i="3"/>
  <c r="L22" i="3"/>
  <c r="L16" i="3"/>
  <c r="J10" i="3"/>
  <c r="J29" i="3"/>
  <c r="J25" i="3"/>
  <c r="L11" i="3"/>
  <c r="J47" i="3"/>
  <c r="J37" i="3"/>
  <c r="L44" i="3"/>
  <c r="L36" i="3"/>
  <c r="L20" i="3"/>
  <c r="L14" i="3"/>
  <c r="D7" i="3"/>
  <c r="L31" i="3"/>
  <c r="J21" i="3"/>
  <c r="J17" i="3"/>
  <c r="L15" i="3"/>
  <c r="L45" i="3"/>
  <c r="L41" i="3"/>
  <c r="J39" i="3"/>
  <c r="J35" i="3"/>
  <c r="L46" i="3"/>
  <c r="L40" i="3"/>
  <c r="L38" i="3"/>
  <c r="L34" i="3"/>
  <c r="L32" i="3"/>
  <c r="L26" i="3"/>
  <c r="J12" i="3"/>
  <c r="J7" i="3" l="1"/>
  <c r="L7" i="3"/>
</calcChain>
</file>

<file path=xl/sharedStrings.xml><?xml version="1.0" encoding="utf-8"?>
<sst xmlns="http://schemas.openxmlformats.org/spreadsheetml/2006/main" count="104" uniqueCount="61">
  <si>
    <t>сумма подписанного контракта по мероприятию, млн рублей</t>
  </si>
  <si>
    <t>ФБ</t>
  </si>
  <si>
    <t>КБ</t>
  </si>
  <si>
    <t>МБ</t>
  </si>
  <si>
    <t>ВСЕГО</t>
  </si>
  <si>
    <t>профинансировано (кассовый расход) /исполнение), млн рублей</t>
  </si>
  <si>
    <t>ЕЖЕНЕДЕЛЬНАЯ</t>
  </si>
  <si>
    <t>ДЛЯ ДОЛГОСРОЧНЫХ ПРОЕКТОВ:                                         период реализации, разбивка финансирования по годам (все суммы в млн рублей)</t>
  </si>
  <si>
    <t>Доведение лимитов КБ  (да/нет, частично )</t>
  </si>
  <si>
    <t>Стадия реализации мероприятия (1 реализация, 2 завершено, 3 отменено)</t>
  </si>
  <si>
    <t>Курирующий ОИВ ПК, по мероприятию</t>
  </si>
  <si>
    <t>Процент выполнения работ (обобщенный) по мероприятию</t>
  </si>
  <si>
    <t>наименование МО ПК</t>
  </si>
  <si>
    <t>Мин ЖКХ</t>
  </si>
  <si>
    <t>Мин Спорта</t>
  </si>
  <si>
    <t>Мин Образования</t>
  </si>
  <si>
    <t>Мин Транспорта</t>
  </si>
  <si>
    <t>Мин Строит</t>
  </si>
  <si>
    <t>Мин Культуры</t>
  </si>
  <si>
    <t>Мин Природ рес</t>
  </si>
  <si>
    <t>Иные ОИВ ПК</t>
  </si>
  <si>
    <r>
      <t xml:space="preserve">%, </t>
    </r>
    <r>
      <rPr>
        <b/>
        <i/>
        <sz val="11"/>
        <color rgb="FF000000"/>
        <rFont val="Times New Roman"/>
        <family val="1"/>
        <charset val="204"/>
      </rPr>
      <t xml:space="preserve">закантрактованно от плана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</si>
  <si>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закантрактованного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</si>
  <si>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r>
      <t>%, профинансировано (кассовый расход) /исполнение (</t>
    </r>
    <r>
      <rPr>
        <b/>
        <i/>
        <sz val="11"/>
        <color rgb="FF000000"/>
        <rFont val="Times New Roman"/>
        <family val="1"/>
        <charset val="204"/>
      </rPr>
      <t>от запланированного</t>
    </r>
    <r>
      <rPr>
        <i/>
        <sz val="11"/>
        <color rgb="FF000000"/>
        <rFont val="Times New Roman"/>
        <family val="1"/>
        <charset val="204"/>
      </rPr>
      <t xml:space="preserve">) </t>
    </r>
  </si>
  <si>
    <t>Наименование МО, мероприятия</t>
  </si>
  <si>
    <t>да</t>
  </si>
  <si>
    <t>Статус мероприятия (в рамках НП) да/нет</t>
  </si>
  <si>
    <r>
      <rPr>
        <b/>
        <sz val="11"/>
        <color rgb="FF000000"/>
        <rFont val="Times New Roman"/>
        <family val="1"/>
        <charset val="204"/>
      </rPr>
      <t>Фактическая</t>
    </r>
    <r>
      <rPr>
        <sz val="11"/>
        <color rgb="FF000000"/>
        <rFont val="Times New Roman"/>
        <family val="1"/>
        <charset val="204"/>
      </rPr>
      <t xml:space="preserve"> дата окончания работ по мероприятию</t>
    </r>
  </si>
  <si>
    <t>ФОРМАТ ТАБЛИЦЫ НЕ МЕНЯТЬ</t>
  </si>
  <si>
    <t>Подписаные контракты, количество,ед.</t>
  </si>
  <si>
    <r>
      <t xml:space="preserve">ПРИМЕЧАНИЕ (все суммы в </t>
    </r>
    <r>
      <rPr>
        <b/>
        <sz val="11"/>
        <color rgb="FF000000"/>
        <rFont val="Times New Roman"/>
        <family val="1"/>
        <charset val="204"/>
      </rPr>
      <t>млн рублей)</t>
    </r>
  </si>
  <si>
    <t>Приложение 2</t>
  </si>
  <si>
    <t>…..</t>
  </si>
  <si>
    <t>Пример заполнения строки по мероприятию:</t>
  </si>
  <si>
    <t>Сведения об объектах строительства, ремонта и благоустройства в муниципальных образованиях Приморского края на 2022 год</t>
  </si>
  <si>
    <t>Сумма на 2022 год, млн рублей</t>
  </si>
  <si>
    <t>Чугуевский муниципальный округ</t>
  </si>
  <si>
    <t>Строительство физкультурно-оздоровительного комплекса по адресу: Приморский край с.Чугуевка ул. Комарова»</t>
  </si>
  <si>
    <t>2020-24,4,2021-50,07, 2022-71,93</t>
  </si>
  <si>
    <t>2021-26,63, 2022-73,42</t>
  </si>
  <si>
    <t>Ремонт автомобильных дорог общего пользования местного значения населённых пунктов: село Чугуевка улицы: 2ая Набережная (840м); Советская (1 370м); Чкалова (901м); Береговая (1 129м)</t>
  </si>
  <si>
    <t>Формирование комфортной городской среды
Благоустройство общественной территории "Парк Памяти, с. Чугуевка, ул. 50 лет Октября, д. 193</t>
  </si>
  <si>
    <t xml:space="preserve">Формирование современной городской среды_благоустройство территорий, детских и спортивных площадок
</t>
  </si>
  <si>
    <t>нет</t>
  </si>
  <si>
    <t xml:space="preserve">Строительство детского сада на 120 мест в селе Чугуевка, ул. Школьная </t>
  </si>
  <si>
    <t xml:space="preserve">2020-2021 гг. Финансирование: 2020-38,4 млн.руб., 2021-183,15 млн. руб., 2022 - 4,4 млн. руб. </t>
  </si>
  <si>
    <t xml:space="preserve">30.09.2021          31.12.2021        </t>
  </si>
  <si>
    <t>2021-23,32, 2022-60,74</t>
  </si>
  <si>
    <t>по состоянию на 21.02.2022 года</t>
  </si>
  <si>
    <t>Чугуевский МО, Строительство сельского клуба на 100 мест в с.Верхняя Бреевка Чугуевского района Приморского края</t>
  </si>
  <si>
    <t>Чугуевский МО, Строительство сельского клуба на 50 мест в с. Ленино Чугуевского района Приморского края</t>
  </si>
  <si>
    <t>1. МК № 0120300016621000141_88488 от 21.01.2022 г., ООО "Владстроймонтаж", 4,28580932 млн.руб., срок с 11.04.2022 г. по 01.08.2022 г.
2. Договор № 51-22 от 24.02.2022 г., ИП Решетнёв А.Н., 0,56606160 млн.руб., срок с 11.04.2022 г. по 30.05.2022 г.
3. МК №  0120300016622000018_88488 от 14.03.2022 г., ООО "Новоком", 0,77811240 млн.руб., срок с 01.05.2022 г. по 01.07.2022 г.
4. МК №  0120300016622000022_88488 от 14.03.2022 г., ООО "Славная", 1,17288939 млн.руб., срок с 01.05.2022 г. по 01.07.2022 г.</t>
  </si>
  <si>
    <t>1. МК № 0120300016622000006_88488 от 28.02.2022 г. ООО"ССТ" 2,11896476 млн.руб. срок с 11.04.2022 по 01.07.2022 г.
2. МК № 0120300016622000011_88488 от 09.03.2022 г. ООО"Вектор" 1,07456348 млн.руб. срок с 11.04.2022 по 01.07.2022 г.
3. МК № 0120300016622000012_88488 от 11.03.2022 г. ООО"Оранж" 3,21275594 млн.руб. срок с 23.05.2022 по 03.06.2022 г.
4. Договор № 74-22 от 11.03.2022 г. ООО "ССТ" 0,49759240 млн.руб. срок с 01.06.2022 по 15.06.2022 г.
5. Договор № 75-22 от 11.03.2022 г. ООО "Оранж" 0,21612827 млн.руб. срок с 01.07.2022 по 15.07.2022 г.</t>
  </si>
  <si>
    <t>Объект введен в эксплуатацию 31.12.2021  (1) Лимиты доведены                                   (2) заключено двадцать три  контракта/договооа на сумму 168,87 млн. рублей. в т.ч.  заключено семнадцать контрактов на поставку оборудования на сумму 9,19 млн.рублей, (3) на 2022 год предусмотрена сумма средств в размере 4,4 млн. рублей на выполнение работ по озеленению. Работы по озеленению завершены и оплачены.</t>
  </si>
  <si>
    <t xml:space="preserve">с. Чугуевка ул. Береговая, подрядчик АО "Приавтодор",  МК №01203000166220000023_88488 на сумму 4,461, дата заключения 15.02.22,  срок исполнения до 31.07.22; с. Чугуевка ул. Советская, подрядчик АО "Приавтодор",  МК №01203000166220000009_88488 на сумму 7,450, дата заключения 15.02.22,  срок исполнения до 31.07.22; с. Чугуевка ул. 2ая Набережная, подрядчик АО "Приавтодор",  МК №01203000166220000010_88488 на сумму 4,602, дата заключения 15.02.22,  срок исполнения до 31.07.22; с. Чугуевка ул. Чкалова, подрядчик АО "Приавтодор",  МК №01203000166220000008_88488 на сумму 3,689, дата заключения 15.02.22,  срок исполнения до 31.07.22.  </t>
  </si>
  <si>
    <t>2 завершено,         2 реализация</t>
  </si>
  <si>
    <t>30.09.2022 г.</t>
  </si>
  <si>
    <t xml:space="preserve"> МК № 0120300016620000071_88488 от 18.05.2020 г.на сумму 132,319 млн. руб. Договор № 36/У-01-2020 от 28.05.2020 г. с КГКУ "УКС ПК" на сумму 0,600 млн. руб.  Договор № 20-0022-20-ТП от 19.05.2020 г. с КГУП "ПТЭ" на сумму 7,650 млн. рубл.  Оборудование на сумму 4,608 млн. руб (закуплено). Положительное заключение повторной государственной экспертизы № 25-1-1-2-034760-2022 от 01.06.2022 о достоверном определении сметной стоимости строительства. Дополнительное соглашение № 6 от 18.08.2022 к МК об увеличении цены контракта. Новая цена контракта составляет 167,263 млн. руб. Дополнительное соглашение № 7 от 19.09.2022 об установлении авансового платежа в размере 11% от цены котракта.             </t>
  </si>
  <si>
    <t xml:space="preserve">2 завершено        </t>
  </si>
  <si>
    <t xml:space="preserve">  МК № 012300016621000107_88488 от 08.09.2021 с ООО "ТРАК СЕРВИС" на выполнение СМР  на сумму 90, 711 млн. руб. Договор № 56/У-07-2021 от 15.10.2021 г. с КГКУ "УКС ПК" на сумму 0, 600 млн. руб. МК № 0120300016622000004_88488 от 28.02.2022 ООО  "АСК ТРЕЙДИНГ"  (поставка сейфов) на сумму 0,116 млн. р.(исполнен).  МК № 20-879 от 10.03.2020 г. с АО "ДРСК"  на сумму 0,180 млн.руб.  МК № 0120300016622000030_88488  от 11.04.2022 (поставка кресел театральных)на сумму 0, 575 млн. руб. МК 178-22 от 12.05.2022 (приобретение и проставка ноутбука) на сумму 0,095 млн.руб. МК №219-22 от 31.05.2022 г. (поставка противопожарного инвентаря) на сумму 0,014 млн.руб.  МК № 215-22 от 30.05.2022( поставка звукового оборудования) на сумму 0,212 млн. рубл. МК № 0120300016622000045_88 от 11.05.2022 г. (на поставку противопожарного инвентаря) на сумму 0,019 млн. руб. МК № 0120300016622000059_88488 от  06.06.2022 (поставка мебели) на сумму 0,407 млн. руб. МК № 0120300016622000051 от  24.05.2022 (поставка одежды сцены) на сумму 0,544 млн. руб. МК № 235-22 от 14.06.2022 г. (противопожарный инвентарь) на сумму 0,004 млн. руб. МК № 0120300016622000066_88488 от 29.06.2022 (поставка звукового оборудования) на сумму 0,045 млн. руб. МК № 0120300016622000070_88488 от 04.07.2022 (поставка звукового оборудования) на сумму 0,015 мл. руб. МК № 0120300016622000074_88488 от 11.07.2022 (видеооборудование) на сумму 0,196 млн. руб. МК № 0120300016622000075_88488 от 18.07.2022 г. (поставка звукового оборудования) на сумму 0,186 млн. руб. МК № 0120300016622000076_88488 от 15.07.2022 (поставка светового оборудования) на сумму 0,470 млн. руб. МК № 0120300016622000089_88488 от 08.08.2022 (поставка мебели) на сумму 0,143 млн. руб. МК № 0120300016622000090_88488 от 08.08.2022 (поставка мебели) на сумму 0,079 млн. руб. МК № 0120300016622000091_88488 от 10.08.2022 (поставка мебели) на сумму 0,227 млн. руб. № 344-22 от 18.08.2022 (оборудование для маломобильной группы населения) на сумму 0,123 млн. руб., № 346-22 от 18.08.2022 (комплектующие для монтажа светового оборудования) на сумму 0,559 млн.руб., № 347-22 от 18.08.2022 (комплектующие для монтажа светового оборудования) на сумму 0,161 млн. руб.,  № 348-22 от 18.08.2022 (механика сцены) на сумму 0,596 млн. руб.</t>
  </si>
  <si>
    <t>МК № 012300016621000103_88488 от 27.08.2021 с ООО "ТРАК СЕРВИС" на выполнение СМР на сумму 76, 27млн. руб.  Договор № 55/У-07-2021 от 15.10.2021 г.  с КГКУ "УКС ПК" на сумму 0,600 млн. руб.  МК № 0120300016622000013_88488 от 11.03.2022 ООО " "АСК ТРЕЙДИНГ"  (поставка сейфов) на сумму 0,122 млн. р.(исполнен).  МК № 20-1119 от 26.03.2020 г. с АО "ДРСК"  на сумму 0,157 млн.руб.  МК № 0120300016622000031_88488( поставка кресел театральных)  на сумму 0, 406 млн. руб. МК 178-22 от 12.05.2022  (риобретение и поставка ноутбука  ) на сумму 0,080 млн.р. МК № 0120300016622000046_88488 от 11.05.2022 на сумму 0,019 млн. руб. МК № 0120300016622000043_88488 от 11.05.2022 г (поставка протитвопожарного инвентаря) на сумму 0,025 млн. руб. МК № 216-22 от 30 .05.2022 г( на поставку звукового оборудования) на сумму 0,172 млн. руб. МК № 0120300016622000055_88488 от 03.06.2022 (поставка мебели) на сумму  0,426 млн. руб.  МК № 0120300016622000060_88488 от 06.06.2022 с ООО "МК ФОМА" на поставку мебели в рамках инвестиционного проекта для вновь строящегося объекта "Сельский  клуб на 50 мест в с. Ленино Чугуевского района Приморского края" на сумму 0,462 млн. руб. МК №  0120300016622000053_88488 от 27.05.2022 (поставка одежды сцены) на сумму 0,524  млн. руб. МК № 236-22 от 14.06.2022 (противопожарный инвентарь)  на сумму 0,004 млн. руб. МК № 0120300016622000067_88488 от 29.06.2022 (поставка звукового оборудования) на сумму 0,045 млн. руб. МК № 0120300016622000069_88488 от 04.07.2022 (поставка звукового оборудования) на сумму 0,015 млн. руб. МК № 0120300016622000073_88488 от 11.07.2022 г. (поставка видеоборудования) на сумму 0,179 млн. руб.  МК № 0120300016622000088_88488 от 08.08.2022 (поставка мебели) на сумму 0,079 млн. руб. № 345-22 от 18.08.2022 (оборудование для маломобильной группы населения) на сумму 0,123 млн.руб., МК № 0120300016622000099_88488 (поставка мебели) на сумму 0,143 млн. руб., МК № 0120300016622000100_88488 (световое оборудование) на сумму 0,511 млн. руб., № 349-22 от 18.08.2022 (механика сцены) на сумму 0,596 млн. руб., № 350-22 от 18.08.2022 (комплектующие для монтажа светового оборудования) на сумму 0,559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</si>
</sst>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\ _₽_-;\-* #,##0.0\ _₽_-;_-* &quot;-&quot;??\ _₽_-;_-@_-"/>
    <numFmt numFmtId="166" formatCode="0.0"/>
    <numFmt numFmtId="167" formatCode="0.0%"/>
  </numFmts>
  <fonts count="26" x14ac:knownFonts="1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top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205">
    <xf numFmtId="0" fontId="0" fillId="0" borderId="0" xfId="0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66" fontId="3" fillId="4" borderId="0" xfId="0" applyNumberFormat="1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vertical="center"/>
    </xf>
    <xf numFmtId="166" fontId="5" fillId="4" borderId="0" xfId="0" applyNumberFormat="1" applyFont="1" applyFill="1" applyBorder="1" applyAlignment="1">
      <alignment horizontal="left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3" fillId="3" borderId="2" xfId="1" applyNumberFormat="1" applyFont="1" applyFill="1" applyBorder="1" applyAlignment="1">
      <alignment horizontal="right" vertical="center" wrapText="1"/>
    </xf>
    <xf numFmtId="166" fontId="3" fillId="2" borderId="22" xfId="1" applyNumberFormat="1" applyFont="1" applyFill="1" applyBorder="1" applyAlignment="1">
      <alignment horizontal="right" vertical="center" wrapText="1"/>
    </xf>
    <xf numFmtId="166" fontId="3" fillId="2" borderId="18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6" fontId="7" fillId="0" borderId="1" xfId="2" applyNumberFormat="1" applyFont="1" applyFill="1" applyBorder="1" applyAlignment="1">
      <alignment horizontal="right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166" fontId="7" fillId="0" borderId="3" xfId="2" applyNumberFormat="1" applyFont="1" applyFill="1" applyBorder="1" applyAlignment="1">
      <alignment horizontal="right" vertical="center" wrapText="1"/>
    </xf>
    <xf numFmtId="166" fontId="3" fillId="2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 wrapText="1"/>
    </xf>
    <xf numFmtId="166" fontId="3" fillId="3" borderId="3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top" wrapText="1"/>
    </xf>
    <xf numFmtId="166" fontId="7" fillId="4" borderId="0" xfId="0" applyNumberFormat="1" applyFont="1" applyFill="1" applyAlignment="1">
      <alignment horizontal="right" vertical="center"/>
    </xf>
    <xf numFmtId="166" fontId="3" fillId="3" borderId="21" xfId="1" applyNumberFormat="1" applyFont="1" applyFill="1" applyBorder="1" applyAlignment="1">
      <alignment horizontal="right" vertical="center"/>
    </xf>
    <xf numFmtId="166" fontId="3" fillId="3" borderId="12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 wrapText="1"/>
    </xf>
    <xf numFmtId="166" fontId="3" fillId="3" borderId="14" xfId="1" applyNumberFormat="1" applyFont="1" applyFill="1" applyBorder="1" applyAlignment="1">
      <alignment horizontal="right" vertical="center" wrapText="1"/>
    </xf>
    <xf numFmtId="166" fontId="3" fillId="2" borderId="26" xfId="1" applyNumberFormat="1" applyFont="1" applyFill="1" applyBorder="1" applyAlignment="1">
      <alignment horizontal="right" vertical="center" wrapText="1"/>
    </xf>
    <xf numFmtId="166" fontId="7" fillId="0" borderId="4" xfId="1" applyNumberFormat="1" applyFont="1" applyFill="1" applyBorder="1" applyAlignment="1">
      <alignment horizontal="right" vertical="center"/>
    </xf>
    <xf numFmtId="1" fontId="3" fillId="2" borderId="2" xfId="1" applyNumberFormat="1" applyFont="1" applyFill="1" applyBorder="1" applyAlignment="1">
      <alignment horizontal="right" vertical="center" wrapText="1"/>
    </xf>
    <xf numFmtId="166" fontId="3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horizontal="lef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4" fillId="9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166" fontId="5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166" fontId="14" fillId="7" borderId="15" xfId="0" applyNumberFormat="1" applyFont="1" applyFill="1" applyBorder="1" applyAlignment="1">
      <alignment horizontal="center" vertical="center" wrapText="1"/>
    </xf>
    <xf numFmtId="166" fontId="16" fillId="3" borderId="2" xfId="1" applyNumberFormat="1" applyFont="1" applyFill="1" applyBorder="1" applyAlignment="1">
      <alignment horizontal="right" vertical="center" wrapText="1"/>
    </xf>
    <xf numFmtId="166" fontId="16" fillId="2" borderId="1" xfId="1" applyNumberFormat="1" applyFont="1" applyFill="1" applyBorder="1" applyAlignment="1">
      <alignment horizontal="right" vertical="center" wrapText="1"/>
    </xf>
    <xf numFmtId="166" fontId="17" fillId="7" borderId="1" xfId="1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166" fontId="7" fillId="5" borderId="22" xfId="1" applyNumberFormat="1" applyFont="1" applyFill="1" applyBorder="1" applyAlignment="1">
      <alignment horizontal="right" vertical="center" wrapText="1"/>
    </xf>
    <xf numFmtId="166" fontId="12" fillId="2" borderId="19" xfId="0" applyNumberFormat="1" applyFont="1" applyFill="1" applyBorder="1" applyAlignment="1">
      <alignment horizontal="center" vertical="center" wrapText="1"/>
    </xf>
    <xf numFmtId="166" fontId="3" fillId="3" borderId="18" xfId="1" applyNumberFormat="1" applyFont="1" applyFill="1" applyBorder="1" applyAlignment="1">
      <alignment horizontal="right" vertical="center" wrapText="1"/>
    </xf>
    <xf numFmtId="166" fontId="14" fillId="7" borderId="28" xfId="0" applyNumberFormat="1" applyFont="1" applyFill="1" applyBorder="1" applyAlignment="1">
      <alignment horizontal="center" vertical="center" wrapText="1"/>
    </xf>
    <xf numFmtId="166" fontId="14" fillId="7" borderId="10" xfId="0" applyNumberFormat="1" applyFont="1" applyFill="1" applyBorder="1" applyAlignment="1">
      <alignment horizontal="center" vertical="center" wrapText="1"/>
    </xf>
    <xf numFmtId="166" fontId="16" fillId="3" borderId="22" xfId="1" applyNumberFormat="1" applyFont="1" applyFill="1" applyBorder="1" applyAlignment="1">
      <alignment horizontal="right" vertical="center" wrapText="1"/>
    </xf>
    <xf numFmtId="166" fontId="16" fillId="3" borderId="5" xfId="1" applyNumberFormat="1" applyFont="1" applyFill="1" applyBorder="1" applyAlignment="1">
      <alignment horizontal="right" vertical="center" wrapText="1"/>
    </xf>
    <xf numFmtId="166" fontId="16" fillId="2" borderId="4" xfId="1" applyNumberFormat="1" applyFont="1" applyFill="1" applyBorder="1" applyAlignment="1">
      <alignment horizontal="right" vertical="center" wrapText="1"/>
    </xf>
    <xf numFmtId="166" fontId="16" fillId="2" borderId="5" xfId="1" applyNumberFormat="1" applyFont="1" applyFill="1" applyBorder="1" applyAlignment="1">
      <alignment horizontal="right" vertical="center" wrapText="1"/>
    </xf>
    <xf numFmtId="166" fontId="17" fillId="7" borderId="4" xfId="1" applyNumberFormat="1" applyFont="1" applyFill="1" applyBorder="1" applyAlignment="1">
      <alignment horizontal="right" vertical="center" wrapText="1"/>
    </xf>
    <xf numFmtId="166" fontId="17" fillId="7" borderId="5" xfId="1" applyNumberFormat="1" applyFont="1" applyFill="1" applyBorder="1" applyAlignment="1">
      <alignment horizontal="right" vertical="center" wrapText="1"/>
    </xf>
    <xf numFmtId="166" fontId="17" fillId="7" borderId="7" xfId="1" applyNumberFormat="1" applyFont="1" applyFill="1" applyBorder="1" applyAlignment="1">
      <alignment horizontal="right" vertical="center" wrapText="1"/>
    </xf>
    <xf numFmtId="166" fontId="17" fillId="7" borderId="8" xfId="1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166" fontId="3" fillId="3" borderId="28" xfId="0" applyNumberFormat="1" applyFont="1" applyFill="1" applyBorder="1" applyAlignment="1">
      <alignment horizontal="left" vertical="center"/>
    </xf>
    <xf numFmtId="166" fontId="12" fillId="3" borderId="19" xfId="0" applyNumberFormat="1" applyFont="1" applyFill="1" applyBorder="1" applyAlignment="1">
      <alignment horizontal="center" vertical="center"/>
    </xf>
    <xf numFmtId="166" fontId="12" fillId="3" borderId="29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65" fontId="11" fillId="3" borderId="26" xfId="1" applyNumberFormat="1" applyFont="1" applyFill="1" applyBorder="1" applyAlignment="1">
      <alignment horizontal="left" vertical="center" wrapText="1"/>
    </xf>
    <xf numFmtId="164" fontId="11" fillId="2" borderId="26" xfId="1" applyNumberFormat="1" applyFont="1" applyFill="1" applyBorder="1" applyAlignment="1">
      <alignment horizontal="left" vertical="center" wrapText="1"/>
    </xf>
    <xf numFmtId="2" fontId="12" fillId="0" borderId="26" xfId="1" applyNumberFormat="1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center" vertical="center" wrapText="1"/>
    </xf>
    <xf numFmtId="165" fontId="3" fillId="3" borderId="30" xfId="1" applyNumberFormat="1" applyFont="1" applyFill="1" applyBorder="1" applyAlignment="1">
      <alignment horizontal="center" vertical="center" wrapText="1"/>
    </xf>
    <xf numFmtId="164" fontId="7" fillId="2" borderId="30" xfId="1" applyNumberFormat="1" applyFont="1" applyFill="1" applyBorder="1" applyAlignment="1">
      <alignment horizontal="center" vertical="center" wrapText="1"/>
    </xf>
    <xf numFmtId="2" fontId="4" fillId="0" borderId="30" xfId="1" applyNumberFormat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6" fillId="7" borderId="32" xfId="0" applyNumberFormat="1" applyFont="1" applyFill="1" applyBorder="1" applyAlignment="1">
      <alignment horizontal="center" vertical="center" wrapText="1"/>
    </xf>
    <xf numFmtId="1" fontId="6" fillId="7" borderId="3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66" fontId="7" fillId="5" borderId="23" xfId="1" applyNumberFormat="1" applyFont="1" applyFill="1" applyBorder="1" applyAlignment="1">
      <alignment horizontal="right" vertical="center" wrapText="1"/>
    </xf>
    <xf numFmtId="166" fontId="7" fillId="0" borderId="6" xfId="1" applyNumberFormat="1" applyFont="1" applyFill="1" applyBorder="1" applyAlignment="1">
      <alignment horizontal="right" vertical="center"/>
    </xf>
    <xf numFmtId="166" fontId="7" fillId="0" borderId="7" xfId="2" applyNumberFormat="1" applyFont="1" applyFill="1" applyBorder="1" applyAlignment="1">
      <alignment horizontal="right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166" fontId="7" fillId="0" borderId="24" xfId="2" applyNumberFormat="1" applyFont="1" applyFill="1" applyBorder="1" applyAlignment="1">
      <alignment horizontal="right" vertical="center" wrapText="1"/>
    </xf>
    <xf numFmtId="166" fontId="7" fillId="0" borderId="17" xfId="2" applyNumberFormat="1" applyFont="1" applyFill="1" applyBorder="1" applyAlignment="1">
      <alignment horizontal="right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12" fillId="0" borderId="39" xfId="1" applyNumberFormat="1" applyFont="1" applyFill="1" applyBorder="1" applyAlignment="1">
      <alignment horizontal="left" vertical="center" wrapText="1"/>
    </xf>
    <xf numFmtId="166" fontId="7" fillId="0" borderId="18" xfId="1" applyNumberFormat="1" applyFont="1" applyFill="1" applyBorder="1" applyAlignment="1">
      <alignment horizontal="center" vertical="center" wrapText="1"/>
    </xf>
    <xf numFmtId="166" fontId="7" fillId="0" borderId="38" xfId="1" applyNumberFormat="1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7" xfId="1" applyNumberFormat="1" applyFont="1" applyFill="1" applyBorder="1" applyAlignment="1">
      <alignment horizontal="center" vertical="center" wrapText="1"/>
    </xf>
    <xf numFmtId="1" fontId="3" fillId="2" borderId="18" xfId="1" applyNumberFormat="1" applyFont="1" applyFill="1" applyBorder="1" applyAlignment="1">
      <alignment horizontal="right" vertical="center" wrapText="1"/>
    </xf>
    <xf numFmtId="14" fontId="7" fillId="0" borderId="27" xfId="1" applyNumberFormat="1" applyFont="1" applyFill="1" applyBorder="1" applyAlignment="1">
      <alignment horizontal="right" vertical="center" wrapText="1"/>
    </xf>
    <xf numFmtId="14" fontId="7" fillId="0" borderId="38" xfId="1" applyNumberFormat="1" applyFont="1" applyFill="1" applyBorder="1" applyAlignment="1">
      <alignment horizontal="right" vertical="center" wrapText="1"/>
    </xf>
    <xf numFmtId="166" fontId="12" fillId="2" borderId="20" xfId="0" applyNumberFormat="1" applyFont="1" applyFill="1" applyBorder="1" applyAlignment="1">
      <alignment horizontal="center" vertical="center" wrapText="1"/>
    </xf>
    <xf numFmtId="1" fontId="3" fillId="3" borderId="30" xfId="1" applyNumberFormat="1" applyFont="1" applyFill="1" applyBorder="1" applyAlignment="1">
      <alignment horizontal="right" vertical="center" wrapText="1"/>
    </xf>
    <xf numFmtId="1" fontId="3" fillId="2" borderId="30" xfId="1" applyNumberFormat="1" applyFont="1" applyFill="1" applyBorder="1" applyAlignment="1">
      <alignment horizontal="right" vertical="center" wrapText="1"/>
    </xf>
    <xf numFmtId="1" fontId="7" fillId="0" borderId="30" xfId="1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165" fontId="3" fillId="3" borderId="26" xfId="1" applyNumberFormat="1" applyFont="1" applyFill="1" applyBorder="1" applyAlignment="1">
      <alignment horizontal="center" vertical="center" wrapText="1"/>
    </xf>
    <xf numFmtId="164" fontId="7" fillId="2" borderId="26" xfId="1" applyNumberFormat="1" applyFont="1" applyFill="1" applyBorder="1" applyAlignment="1">
      <alignment horizontal="center" vertical="center" wrapText="1"/>
    </xf>
    <xf numFmtId="2" fontId="4" fillId="0" borderId="26" xfId="1" applyNumberFormat="1" applyFont="1" applyFill="1" applyBorder="1" applyAlignment="1">
      <alignment horizontal="center" vertical="center" wrapText="1"/>
    </xf>
    <xf numFmtId="2" fontId="4" fillId="0" borderId="39" xfId="1" applyNumberFormat="1" applyFont="1" applyFill="1" applyBorder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 wrapText="1"/>
    </xf>
    <xf numFmtId="0" fontId="16" fillId="13" borderId="0" xfId="0" applyFont="1" applyFill="1" applyAlignment="1">
      <alignment vertical="top"/>
    </xf>
    <xf numFmtId="0" fontId="4" fillId="13" borderId="0" xfId="0" applyFont="1" applyFill="1" applyAlignment="1">
      <alignment vertical="top" wrapText="1"/>
    </xf>
    <xf numFmtId="0" fontId="8" fillId="0" borderId="22" xfId="0" applyFont="1" applyBorder="1" applyAlignment="1">
      <alignment horizontal="left" vertical="center" wrapText="1"/>
    </xf>
    <xf numFmtId="2" fontId="7" fillId="5" borderId="22" xfId="1" applyNumberFormat="1" applyFont="1" applyFill="1" applyBorder="1" applyAlignment="1">
      <alignment horizontal="right" vertical="center" wrapText="1"/>
    </xf>
    <xf numFmtId="2" fontId="7" fillId="0" borderId="4" xfId="1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 wrapText="1"/>
    </xf>
    <xf numFmtId="2" fontId="7" fillId="0" borderId="5" xfId="2" applyNumberFormat="1" applyFont="1" applyBorder="1" applyAlignment="1">
      <alignment horizontal="right" vertical="center" wrapText="1"/>
    </xf>
    <xf numFmtId="2" fontId="7" fillId="0" borderId="3" xfId="2" applyNumberFormat="1" applyFont="1" applyBorder="1" applyAlignment="1">
      <alignment horizontal="right" vertical="center" wrapText="1"/>
    </xf>
    <xf numFmtId="166" fontId="7" fillId="0" borderId="18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1" fontId="7" fillId="0" borderId="30" xfId="1" applyNumberFormat="1" applyFont="1" applyBorder="1" applyAlignment="1">
      <alignment horizontal="center" vertical="center" wrapText="1"/>
    </xf>
    <xf numFmtId="14" fontId="7" fillId="0" borderId="27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30" xfId="1" applyNumberFormat="1" applyFont="1" applyBorder="1" applyAlignment="1">
      <alignment horizontal="center" vertical="center" wrapText="1"/>
    </xf>
    <xf numFmtId="2" fontId="4" fillId="0" borderId="26" xfId="1" applyNumberFormat="1" applyFont="1" applyBorder="1" applyAlignment="1">
      <alignment horizontal="center" vertical="center" wrapText="1"/>
    </xf>
    <xf numFmtId="2" fontId="12" fillId="0" borderId="26" xfId="1" applyNumberFormat="1" applyFont="1" applyBorder="1" applyAlignment="1">
      <alignment horizontal="left" vertical="center" wrapText="1"/>
    </xf>
    <xf numFmtId="0" fontId="4" fillId="0" borderId="0" xfId="0" applyFont="1">
      <alignment vertical="top" wrapText="1"/>
    </xf>
    <xf numFmtId="0" fontId="4" fillId="0" borderId="0" xfId="0" applyFont="1" applyAlignment="1">
      <alignment vertical="center" wrapText="1"/>
    </xf>
    <xf numFmtId="166" fontId="7" fillId="0" borderId="4" xfId="1" applyNumberFormat="1" applyFont="1" applyBorder="1" applyAlignment="1">
      <alignment horizontal="right" vertical="center"/>
    </xf>
    <xf numFmtId="166" fontId="7" fillId="0" borderId="2" xfId="2" applyNumberFormat="1" applyFont="1" applyBorder="1" applyAlignment="1">
      <alignment horizontal="right" vertical="center" wrapText="1"/>
    </xf>
    <xf numFmtId="166" fontId="7" fillId="0" borderId="1" xfId="2" applyNumberFormat="1" applyFont="1" applyBorder="1" applyAlignment="1">
      <alignment horizontal="right" vertical="center" wrapText="1"/>
    </xf>
    <xf numFmtId="166" fontId="7" fillId="0" borderId="5" xfId="2" applyNumberFormat="1" applyFont="1" applyBorder="1" applyAlignment="1">
      <alignment horizontal="right" vertical="center" wrapText="1"/>
    </xf>
    <xf numFmtId="166" fontId="7" fillId="0" borderId="3" xfId="2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0" fontId="18" fillId="14" borderId="2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2" fontId="20" fillId="0" borderId="4" xfId="1" applyNumberFormat="1" applyFont="1" applyBorder="1" applyAlignment="1">
      <alignment horizontal="right" vertical="center"/>
    </xf>
    <xf numFmtId="166" fontId="22" fillId="14" borderId="4" xfId="1" applyNumberFormat="1" applyFont="1" applyFill="1" applyBorder="1" applyAlignment="1">
      <alignment horizontal="right" vertical="center" wrapText="1"/>
    </xf>
    <xf numFmtId="166" fontId="22" fillId="14" borderId="1" xfId="1" applyNumberFormat="1" applyFont="1" applyFill="1" applyBorder="1" applyAlignment="1">
      <alignment horizontal="right" vertical="center" wrapText="1"/>
    </xf>
    <xf numFmtId="166" fontId="22" fillId="14" borderId="5" xfId="1" applyNumberFormat="1" applyFont="1" applyFill="1" applyBorder="1" applyAlignment="1">
      <alignment horizontal="right" vertical="center" wrapText="1"/>
    </xf>
    <xf numFmtId="166" fontId="21" fillId="0" borderId="18" xfId="1" applyNumberFormat="1" applyFont="1" applyBorder="1" applyAlignment="1">
      <alignment horizontal="center" vertical="center" wrapText="1"/>
    </xf>
    <xf numFmtId="1" fontId="21" fillId="0" borderId="2" xfId="1" applyNumberFormat="1" applyFont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right" vertical="center" wrapText="1"/>
    </xf>
    <xf numFmtId="2" fontId="23" fillId="0" borderId="25" xfId="1" applyNumberFormat="1" applyFont="1" applyBorder="1" applyAlignment="1">
      <alignment horizontal="center" vertical="center" wrapText="1"/>
    </xf>
    <xf numFmtId="2" fontId="18" fillId="0" borderId="30" xfId="1" applyNumberFormat="1" applyFont="1" applyBorder="1" applyAlignment="1">
      <alignment horizontal="center" vertical="center" wrapText="1"/>
    </xf>
    <xf numFmtId="2" fontId="18" fillId="0" borderId="26" xfId="1" applyNumberFormat="1" applyFont="1" applyBorder="1" applyAlignment="1">
      <alignment horizontal="center" vertical="center" wrapText="1"/>
    </xf>
    <xf numFmtId="2" fontId="24" fillId="0" borderId="26" xfId="1" applyNumberFormat="1" applyFont="1" applyBorder="1" applyAlignment="1">
      <alignment horizontal="left" vertical="center" wrapText="1"/>
    </xf>
    <xf numFmtId="0" fontId="18" fillId="0" borderId="0" xfId="0" applyFont="1">
      <alignment vertical="top" wrapText="1"/>
    </xf>
    <xf numFmtId="0" fontId="18" fillId="0" borderId="0" xfId="0" applyFont="1" applyAlignment="1">
      <alignment vertical="center" wrapText="1"/>
    </xf>
    <xf numFmtId="1" fontId="25" fillId="15" borderId="30" xfId="1" applyNumberFormat="1" applyFont="1" applyFill="1" applyBorder="1" applyAlignment="1">
      <alignment horizontal="center" vertical="center" wrapText="1"/>
    </xf>
    <xf numFmtId="167" fontId="25" fillId="15" borderId="30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left" vertical="center" wrapText="1"/>
    </xf>
    <xf numFmtId="2" fontId="7" fillId="0" borderId="3" xfId="2" applyNumberFormat="1" applyFont="1" applyFill="1" applyBorder="1" applyAlignment="1">
      <alignment horizontal="right" vertical="center" wrapText="1"/>
    </xf>
    <xf numFmtId="2" fontId="7" fillId="0" borderId="2" xfId="2" applyNumberFormat="1" applyFont="1" applyFill="1" applyBorder="1" applyAlignment="1">
      <alignment horizontal="right" vertical="center" wrapText="1"/>
    </xf>
    <xf numFmtId="167" fontId="25" fillId="0" borderId="30" xfId="1" applyNumberFormat="1" applyFont="1" applyFill="1" applyBorder="1" applyAlignment="1">
      <alignment horizontal="center" vertical="center" wrapText="1"/>
    </xf>
    <xf numFmtId="2" fontId="20" fillId="0" borderId="1" xfId="2" applyNumberFormat="1" applyFont="1" applyBorder="1" applyAlignment="1">
      <alignment horizontal="right" vertical="center" wrapText="1"/>
    </xf>
    <xf numFmtId="2" fontId="20" fillId="0" borderId="5" xfId="2" applyNumberFormat="1" applyFont="1" applyBorder="1" applyAlignment="1">
      <alignment horizontal="right" vertical="center" wrapText="1"/>
    </xf>
    <xf numFmtId="2" fontId="17" fillId="7" borderId="1" xfId="1" applyNumberFormat="1" applyFont="1" applyFill="1" applyBorder="1" applyAlignment="1">
      <alignment horizontal="right" vertical="center" wrapText="1"/>
    </xf>
    <xf numFmtId="2" fontId="17" fillId="7" borderId="5" xfId="1" applyNumberFormat="1" applyFont="1" applyFill="1" applyBorder="1" applyAlignment="1">
      <alignment horizontal="right" vertical="center" wrapText="1"/>
    </xf>
    <xf numFmtId="2" fontId="21" fillId="0" borderId="2" xfId="2" applyNumberFormat="1" applyFont="1" applyBorder="1" applyAlignment="1">
      <alignment horizontal="right" vertical="center" wrapText="1"/>
    </xf>
    <xf numFmtId="2" fontId="11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Обычный" xfId="0" builtinId="0"/>
    <cellStyle name="Обычный 2" xfId="5" xr:uid="{00000000-0005-0000-0000-000001000000}"/>
    <cellStyle name="Обычный 3" xfId="4" xr:uid="{00000000-0005-0000-0000-000002000000}"/>
    <cellStyle name="Финансовый" xfId="1" builtinId="3"/>
    <cellStyle name="Финансовый 2" xfId="2" xr:uid="{00000000-0005-0000-0000-000004000000}"/>
    <cellStyle name="Финансовый 2 2" xfId="6" xr:uid="{00000000-0005-0000-0000-000005000000}"/>
    <cellStyle name="Финансовый 3" xfId="3" xr:uid="{00000000-0005-0000-0000-000006000000}"/>
  </cellStyles>
  <dxfs count="0"/>
  <tableStyles count="0" defaultTableStyle="TableStyleMedium2" defaultPivotStyle="PivotStyleLight16"/>
  <colors>
    <mruColors>
      <color rgb="FFDA4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49"/>
  <sheetViews>
    <sheetView tabSelected="1" zoomScale="70" zoomScaleNormal="70" zoomScaleSheetLayoutView="70" workbookViewId="0">
      <pane xSplit="3" ySplit="6" topLeftCell="D7" activePane="bottomRight" state="frozen"/>
      <selection activeCell="B1" sqref="B1"/>
      <selection pane="topRight" activeCell="C1" sqref="C1"/>
      <selection pane="bottomLeft" activeCell="B7" sqref="B7"/>
      <selection pane="bottomRight" activeCell="Q28" sqref="Q28"/>
    </sheetView>
  </sheetViews>
  <sheetFormatPr defaultColWidth="9.33203125" defaultRowHeight="18.75" x14ac:dyDescent="0.2"/>
  <cols>
    <col min="1" max="1" width="4.83203125" style="50" customWidth="1"/>
    <col min="2" max="2" width="22.5" style="2" customWidth="1"/>
    <col min="3" max="3" width="59" style="4" customWidth="1"/>
    <col min="4" max="4" width="16.1640625" style="36" customWidth="1"/>
    <col min="5" max="5" width="12.5" style="32" customWidth="1"/>
    <col min="6" max="6" width="12.6640625" style="33" customWidth="1"/>
    <col min="7" max="7" width="10.6640625" style="33" customWidth="1"/>
    <col min="8" max="8" width="13.5" style="30" customWidth="1"/>
    <col min="9" max="9" width="14.1640625" style="30" customWidth="1"/>
    <col min="10" max="10" width="13.33203125" style="30" customWidth="1"/>
    <col min="11" max="11" width="21.83203125" style="31" customWidth="1"/>
    <col min="12" max="12" width="15.33203125" style="31" customWidth="1"/>
    <col min="13" max="13" width="12.33203125" style="31" customWidth="1"/>
    <col min="14" max="14" width="8" style="31" customWidth="1"/>
    <col min="15" max="15" width="15" style="31" customWidth="1"/>
    <col min="16" max="16" width="16.5" style="31" customWidth="1"/>
    <col min="17" max="17" width="78.5" style="7" customWidth="1"/>
    <col min="18" max="18" width="22.1640625" style="7" customWidth="1"/>
    <col min="19" max="19" width="11.83203125" style="7" customWidth="1"/>
    <col min="20" max="20" width="32.5" style="12" customWidth="1"/>
    <col min="21" max="24" width="9.33203125" style="1"/>
    <col min="25" max="25" width="9.33203125" style="3"/>
    <col min="26" max="16384" width="9.33203125" style="1"/>
  </cols>
  <sheetData>
    <row r="1" spans="1:25" ht="31.5" customHeight="1" x14ac:dyDescent="0.2">
      <c r="B1" s="203" t="s">
        <v>34</v>
      </c>
      <c r="C1" s="204"/>
      <c r="D1" s="204"/>
      <c r="E1" s="204"/>
      <c r="F1" s="204"/>
      <c r="G1" s="204"/>
      <c r="H1" s="13"/>
      <c r="I1" s="13"/>
      <c r="J1" s="13"/>
      <c r="K1" s="14" t="s">
        <v>6</v>
      </c>
      <c r="L1" s="14"/>
      <c r="M1" s="14"/>
      <c r="N1" s="14"/>
      <c r="O1" s="14"/>
      <c r="P1" s="14"/>
      <c r="Q1" s="8"/>
      <c r="R1" s="8"/>
      <c r="S1" s="8"/>
      <c r="T1" s="149" t="s">
        <v>31</v>
      </c>
    </row>
    <row r="2" spans="1:25" ht="31.5" customHeight="1" x14ac:dyDescent="0.2">
      <c r="B2" s="204"/>
      <c r="C2" s="204"/>
      <c r="D2" s="204"/>
      <c r="E2" s="204"/>
      <c r="F2" s="204"/>
      <c r="G2" s="204"/>
      <c r="H2" s="15"/>
      <c r="I2" s="15"/>
      <c r="J2" s="15"/>
      <c r="K2" s="44" t="s">
        <v>48</v>
      </c>
      <c r="L2" s="44" t="s">
        <v>56</v>
      </c>
      <c r="M2" s="44"/>
      <c r="N2" s="44"/>
      <c r="O2" s="44"/>
      <c r="P2" s="44"/>
      <c r="Q2" s="45"/>
      <c r="R2" s="45"/>
      <c r="S2" s="201" t="s">
        <v>28</v>
      </c>
      <c r="T2" s="202"/>
    </row>
    <row r="3" spans="1:25" s="62" customFormat="1" ht="14.25" customHeight="1" thickBot="1" x14ac:dyDescent="0.25">
      <c r="A3" s="56"/>
      <c r="B3" s="56"/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8"/>
      <c r="O3" s="58"/>
      <c r="P3" s="58"/>
      <c r="Q3" s="59"/>
      <c r="R3" s="60"/>
      <c r="S3" s="60"/>
      <c r="T3" s="61"/>
      <c r="Y3" s="63"/>
    </row>
    <row r="4" spans="1:25" ht="101.25" customHeight="1" thickBot="1" x14ac:dyDescent="0.25">
      <c r="A4" s="83"/>
      <c r="B4" s="5" t="s">
        <v>10</v>
      </c>
      <c r="C4" s="69" t="s">
        <v>24</v>
      </c>
      <c r="D4" s="84" t="s">
        <v>35</v>
      </c>
      <c r="E4" s="85"/>
      <c r="F4" s="85"/>
      <c r="G4" s="86"/>
      <c r="H4" s="16" t="s">
        <v>0</v>
      </c>
      <c r="I4" s="17" t="s">
        <v>5</v>
      </c>
      <c r="J4" s="73" t="s">
        <v>21</v>
      </c>
      <c r="K4" s="65" t="s">
        <v>22</v>
      </c>
      <c r="L4" s="74" t="s">
        <v>23</v>
      </c>
      <c r="M4" s="71" t="s">
        <v>8</v>
      </c>
      <c r="N4" s="17" t="s">
        <v>29</v>
      </c>
      <c r="O4" s="139" t="s">
        <v>11</v>
      </c>
      <c r="P4" s="71" t="s">
        <v>27</v>
      </c>
      <c r="Q4" s="88" t="s">
        <v>30</v>
      </c>
      <c r="R4" s="95" t="s">
        <v>9</v>
      </c>
      <c r="S4" s="144" t="s">
        <v>26</v>
      </c>
      <c r="T4" s="87" t="s">
        <v>7</v>
      </c>
    </row>
    <row r="5" spans="1:25" ht="16.5" customHeight="1" thickBot="1" x14ac:dyDescent="0.25">
      <c r="A5" s="100"/>
      <c r="B5" s="101">
        <v>1</v>
      </c>
      <c r="C5" s="100">
        <v>2</v>
      </c>
      <c r="D5" s="18" t="s">
        <v>4</v>
      </c>
      <c r="E5" s="19" t="s">
        <v>1</v>
      </c>
      <c r="F5" s="20" t="s">
        <v>2</v>
      </c>
      <c r="G5" s="21" t="s">
        <v>3</v>
      </c>
      <c r="H5" s="102">
        <v>4</v>
      </c>
      <c r="I5" s="103">
        <v>5</v>
      </c>
      <c r="J5" s="104">
        <v>6</v>
      </c>
      <c r="K5" s="105">
        <v>7</v>
      </c>
      <c r="L5" s="106">
        <v>8</v>
      </c>
      <c r="M5" s="107">
        <v>9</v>
      </c>
      <c r="N5" s="103">
        <v>10</v>
      </c>
      <c r="O5" s="108">
        <v>11</v>
      </c>
      <c r="P5" s="107">
        <v>12</v>
      </c>
      <c r="Q5" s="103">
        <v>13</v>
      </c>
      <c r="R5" s="108">
        <v>14</v>
      </c>
      <c r="S5" s="109">
        <v>15</v>
      </c>
      <c r="T5" s="109">
        <v>16</v>
      </c>
    </row>
    <row r="6" spans="1:25" ht="19.5" customHeight="1" x14ac:dyDescent="0.2">
      <c r="A6" s="110"/>
      <c r="B6" s="6"/>
      <c r="C6" s="9"/>
      <c r="D6" s="37"/>
      <c r="E6" s="38"/>
      <c r="F6" s="39"/>
      <c r="G6" s="40"/>
      <c r="H6" s="34"/>
      <c r="I6" s="22"/>
      <c r="J6" s="75"/>
      <c r="K6" s="66"/>
      <c r="L6" s="76"/>
      <c r="M6" s="72"/>
      <c r="N6" s="133"/>
      <c r="O6" s="140"/>
      <c r="P6" s="72"/>
      <c r="Q6" s="89"/>
      <c r="R6" s="96"/>
      <c r="S6" s="145"/>
      <c r="T6" s="92"/>
    </row>
    <row r="7" spans="1:25" ht="40.5" x14ac:dyDescent="0.2">
      <c r="A7" s="111"/>
      <c r="B7" s="64" t="s">
        <v>12</v>
      </c>
      <c r="C7" s="10" t="s">
        <v>36</v>
      </c>
      <c r="D7" s="23">
        <f>(SUM(D8:D47))</f>
        <v>288.22787270000003</v>
      </c>
      <c r="E7" s="23">
        <f t="shared" ref="E7:I7" si="0">(SUM(E8:E47))</f>
        <v>6.6334811699999996</v>
      </c>
      <c r="F7" s="25">
        <f t="shared" si="0"/>
        <v>280.01637717</v>
      </c>
      <c r="G7" s="41">
        <f t="shared" si="0"/>
        <v>1.5780143599999998</v>
      </c>
      <c r="H7" s="24">
        <f t="shared" si="0"/>
        <v>237.07587755999998</v>
      </c>
      <c r="I7" s="25">
        <f t="shared" si="0"/>
        <v>169.32703613000001</v>
      </c>
      <c r="J7" s="77">
        <f t="shared" ref="J7:J47" si="1">H7/D7%</f>
        <v>82.252932493714354</v>
      </c>
      <c r="K7" s="67">
        <f t="shared" ref="K7" si="2">I7/H7%</f>
        <v>71.42314008186942</v>
      </c>
      <c r="L7" s="78">
        <f t="shared" ref="L7:L47" si="3">I7/D7%</f>
        <v>58.74762719643109</v>
      </c>
      <c r="M7" s="29"/>
      <c r="N7" s="43"/>
      <c r="O7" s="141"/>
      <c r="P7" s="136"/>
      <c r="Q7" s="90"/>
      <c r="R7" s="97"/>
      <c r="S7" s="146"/>
      <c r="T7" s="93"/>
    </row>
    <row r="8" spans="1:25" s="166" customFormat="1" ht="226.5" customHeight="1" x14ac:dyDescent="0.2">
      <c r="A8" s="112">
        <v>1</v>
      </c>
      <c r="B8" s="47" t="s">
        <v>13</v>
      </c>
      <c r="C8" s="173" t="s">
        <v>41</v>
      </c>
      <c r="D8" s="153">
        <f t="shared" ref="D8:D9" si="4">E8+F8+G8</f>
        <v>6.8028726999999991</v>
      </c>
      <c r="E8" s="154">
        <v>6.6334811699999996</v>
      </c>
      <c r="F8" s="155">
        <v>0.13537716999999999</v>
      </c>
      <c r="G8" s="156">
        <v>3.401436E-2</v>
      </c>
      <c r="H8" s="193">
        <v>6.8028727099999999</v>
      </c>
      <c r="I8" s="169">
        <v>6.8</v>
      </c>
      <c r="J8" s="79">
        <f t="shared" si="1"/>
        <v>100.00000014699673</v>
      </c>
      <c r="K8" s="68">
        <f>I8/H8%</f>
        <v>99.957772104190951</v>
      </c>
      <c r="L8" s="80">
        <f t="shared" si="3"/>
        <v>99.957772251125618</v>
      </c>
      <c r="M8" s="158"/>
      <c r="N8" s="134">
        <v>4</v>
      </c>
      <c r="O8" s="160">
        <v>100</v>
      </c>
      <c r="P8" s="161">
        <v>44774</v>
      </c>
      <c r="Q8" s="162" t="s">
        <v>51</v>
      </c>
      <c r="R8" s="185" t="s">
        <v>58</v>
      </c>
      <c r="S8" s="164" t="s">
        <v>25</v>
      </c>
      <c r="T8" s="165"/>
      <c r="Y8" s="167"/>
    </row>
    <row r="9" spans="1:25" s="166" customFormat="1" ht="265.5" customHeight="1" x14ac:dyDescent="0.2">
      <c r="A9" s="112">
        <v>1</v>
      </c>
      <c r="B9" s="47" t="s">
        <v>13</v>
      </c>
      <c r="C9" s="152" t="s">
        <v>42</v>
      </c>
      <c r="D9" s="153">
        <f t="shared" si="4"/>
        <v>7.12</v>
      </c>
      <c r="E9" s="155">
        <v>0</v>
      </c>
      <c r="F9" s="155">
        <v>7.05</v>
      </c>
      <c r="G9" s="156">
        <v>7.0000000000000007E-2</v>
      </c>
      <c r="H9" s="193">
        <v>7.1200048499999999</v>
      </c>
      <c r="I9" s="169">
        <v>7.1200048499999999</v>
      </c>
      <c r="J9" s="79">
        <f>H9/D9%</f>
        <v>100.00006811797753</v>
      </c>
      <c r="K9" s="68">
        <f>I9/H9%</f>
        <v>100</v>
      </c>
      <c r="L9" s="80">
        <f t="shared" si="3"/>
        <v>100.00006811797753</v>
      </c>
      <c r="M9" s="131"/>
      <c r="N9" s="134">
        <v>5</v>
      </c>
      <c r="O9" s="142">
        <v>100</v>
      </c>
      <c r="P9" s="137">
        <v>44743</v>
      </c>
      <c r="Q9" s="91" t="s">
        <v>52</v>
      </c>
      <c r="R9" s="185" t="s">
        <v>58</v>
      </c>
      <c r="S9" s="164" t="s">
        <v>43</v>
      </c>
      <c r="T9" s="165"/>
      <c r="Y9" s="167"/>
    </row>
    <row r="10" spans="1:25" hidden="1" x14ac:dyDescent="0.2">
      <c r="A10" s="112">
        <v>1</v>
      </c>
      <c r="B10" s="47" t="s">
        <v>13</v>
      </c>
      <c r="C10" s="11"/>
      <c r="D10" s="70">
        <f t="shared" ref="D10:D47" si="5">E10+F10+G10</f>
        <v>0</v>
      </c>
      <c r="E10" s="42"/>
      <c r="F10" s="26"/>
      <c r="G10" s="27"/>
      <c r="H10" s="28"/>
      <c r="I10" s="46"/>
      <c r="J10" s="79" t="e">
        <f t="shared" si="1"/>
        <v>#DIV/0!</v>
      </c>
      <c r="K10" s="68" t="e">
        <f t="shared" ref="K10:K47" si="6">I10/H10%</f>
        <v>#DIV/0!</v>
      </c>
      <c r="L10" s="80" t="e">
        <f t="shared" si="3"/>
        <v>#DIV/0!</v>
      </c>
      <c r="M10" s="131"/>
      <c r="N10" s="134"/>
      <c r="O10" s="142"/>
      <c r="P10" s="137"/>
      <c r="Q10" s="91"/>
      <c r="R10" s="98"/>
      <c r="S10" s="147"/>
      <c r="T10" s="94"/>
    </row>
    <row r="11" spans="1:25" hidden="1" x14ac:dyDescent="0.2">
      <c r="A11" s="112">
        <v>1</v>
      </c>
      <c r="B11" s="47" t="s">
        <v>13</v>
      </c>
      <c r="C11" s="11"/>
      <c r="D11" s="70">
        <f t="shared" si="5"/>
        <v>0</v>
      </c>
      <c r="E11" s="42"/>
      <c r="F11" s="26"/>
      <c r="G11" s="27"/>
      <c r="H11" s="28"/>
      <c r="I11" s="46"/>
      <c r="J11" s="79" t="e">
        <f t="shared" si="1"/>
        <v>#DIV/0!</v>
      </c>
      <c r="K11" s="68" t="e">
        <f t="shared" si="6"/>
        <v>#DIV/0!</v>
      </c>
      <c r="L11" s="80" t="e">
        <f t="shared" si="3"/>
        <v>#DIV/0!</v>
      </c>
      <c r="M11" s="131"/>
      <c r="N11" s="134"/>
      <c r="O11" s="142"/>
      <c r="P11" s="137"/>
      <c r="Q11" s="91"/>
      <c r="R11" s="98"/>
      <c r="S11" s="147"/>
      <c r="T11" s="94"/>
    </row>
    <row r="12" spans="1:25" hidden="1" x14ac:dyDescent="0.2">
      <c r="A12" s="112">
        <v>1</v>
      </c>
      <c r="B12" s="47" t="s">
        <v>32</v>
      </c>
      <c r="C12" s="11"/>
      <c r="D12" s="70">
        <f t="shared" si="5"/>
        <v>0</v>
      </c>
      <c r="E12" s="42"/>
      <c r="F12" s="26"/>
      <c r="G12" s="27"/>
      <c r="H12" s="28"/>
      <c r="I12" s="46"/>
      <c r="J12" s="79" t="e">
        <f t="shared" si="1"/>
        <v>#DIV/0!</v>
      </c>
      <c r="K12" s="68" t="e">
        <f t="shared" si="6"/>
        <v>#DIV/0!</v>
      </c>
      <c r="L12" s="80" t="e">
        <f t="shared" si="3"/>
        <v>#DIV/0!</v>
      </c>
      <c r="M12" s="131"/>
      <c r="N12" s="134"/>
      <c r="O12" s="142"/>
      <c r="P12" s="137"/>
      <c r="Q12" s="91"/>
      <c r="R12" s="98"/>
      <c r="S12" s="147"/>
      <c r="T12" s="94"/>
    </row>
    <row r="13" spans="1:25" s="166" customFormat="1" ht="159.75" customHeight="1" x14ac:dyDescent="0.2">
      <c r="A13" s="113">
        <v>2</v>
      </c>
      <c r="B13" s="48" t="s">
        <v>14</v>
      </c>
      <c r="C13" s="152" t="s">
        <v>37</v>
      </c>
      <c r="D13" s="153">
        <f t="shared" si="5"/>
        <v>115.95</v>
      </c>
      <c r="E13" s="154">
        <v>0</v>
      </c>
      <c r="F13" s="155">
        <v>115.37</v>
      </c>
      <c r="G13" s="156">
        <v>0.57999999999999996</v>
      </c>
      <c r="H13" s="157">
        <v>70.7</v>
      </c>
      <c r="I13" s="194">
        <v>40.103031280000003</v>
      </c>
      <c r="J13" s="79">
        <f>H13/D13%</f>
        <v>60.974557999137566</v>
      </c>
      <c r="K13" s="68">
        <f>I13/H13%</f>
        <v>56.722816520509191</v>
      </c>
      <c r="L13" s="80">
        <f>I13/D13%</f>
        <v>34.586486658042261</v>
      </c>
      <c r="M13" s="158" t="s">
        <v>25</v>
      </c>
      <c r="N13" s="159">
        <v>3</v>
      </c>
      <c r="O13" s="191">
        <v>0.34589999999999999</v>
      </c>
      <c r="P13" s="137">
        <v>44895</v>
      </c>
      <c r="Q13" s="91" t="s">
        <v>57</v>
      </c>
      <c r="R13" s="163">
        <v>1</v>
      </c>
      <c r="S13" s="164" t="s">
        <v>25</v>
      </c>
      <c r="T13" s="165" t="s">
        <v>38</v>
      </c>
      <c r="Y13" s="167"/>
    </row>
    <row r="14" spans="1:25" hidden="1" x14ac:dyDescent="0.2">
      <c r="A14" s="113">
        <v>2</v>
      </c>
      <c r="B14" s="48" t="s">
        <v>14</v>
      </c>
      <c r="C14" s="11"/>
      <c r="D14" s="70">
        <f t="shared" si="5"/>
        <v>0</v>
      </c>
      <c r="E14" s="42"/>
      <c r="F14" s="26"/>
      <c r="G14" s="27"/>
      <c r="H14" s="28"/>
      <c r="I14" s="46"/>
      <c r="J14" s="79" t="e">
        <f t="shared" si="1"/>
        <v>#DIV/0!</v>
      </c>
      <c r="K14" s="68" t="e">
        <f t="shared" si="6"/>
        <v>#DIV/0!</v>
      </c>
      <c r="L14" s="80" t="e">
        <f t="shared" si="3"/>
        <v>#DIV/0!</v>
      </c>
      <c r="M14" s="131"/>
      <c r="N14" s="134"/>
      <c r="O14" s="190"/>
      <c r="P14" s="137"/>
      <c r="Q14" s="91"/>
      <c r="R14" s="98"/>
      <c r="S14" s="147"/>
      <c r="T14" s="94"/>
    </row>
    <row r="15" spans="1:25" hidden="1" x14ac:dyDescent="0.2">
      <c r="A15" s="113">
        <v>2</v>
      </c>
      <c r="B15" s="48" t="s">
        <v>14</v>
      </c>
      <c r="C15" s="11"/>
      <c r="D15" s="70">
        <f t="shared" si="5"/>
        <v>0</v>
      </c>
      <c r="E15" s="42"/>
      <c r="F15" s="26"/>
      <c r="G15" s="27"/>
      <c r="H15" s="28"/>
      <c r="I15" s="46"/>
      <c r="J15" s="79" t="e">
        <f t="shared" si="1"/>
        <v>#DIV/0!</v>
      </c>
      <c r="K15" s="68" t="e">
        <f t="shared" si="6"/>
        <v>#DIV/0!</v>
      </c>
      <c r="L15" s="80" t="e">
        <f t="shared" si="3"/>
        <v>#DIV/0!</v>
      </c>
      <c r="M15" s="131"/>
      <c r="N15" s="134"/>
      <c r="O15" s="190"/>
      <c r="P15" s="137"/>
      <c r="Q15" s="91"/>
      <c r="R15" s="98"/>
      <c r="S15" s="147"/>
      <c r="T15" s="94"/>
    </row>
    <row r="16" spans="1:25" hidden="1" x14ac:dyDescent="0.2">
      <c r="A16" s="113">
        <v>2</v>
      </c>
      <c r="B16" s="48" t="s">
        <v>14</v>
      </c>
      <c r="C16" s="11"/>
      <c r="D16" s="70">
        <f t="shared" si="5"/>
        <v>0</v>
      </c>
      <c r="E16" s="42"/>
      <c r="F16" s="26"/>
      <c r="G16" s="27"/>
      <c r="H16" s="28"/>
      <c r="I16" s="46"/>
      <c r="J16" s="79" t="e">
        <f t="shared" si="1"/>
        <v>#DIV/0!</v>
      </c>
      <c r="K16" s="68" t="e">
        <f t="shared" si="6"/>
        <v>#DIV/0!</v>
      </c>
      <c r="L16" s="80" t="e">
        <f t="shared" si="3"/>
        <v>#DIV/0!</v>
      </c>
      <c r="M16" s="131"/>
      <c r="N16" s="134"/>
      <c r="O16" s="190"/>
      <c r="P16" s="137"/>
      <c r="Q16" s="91"/>
      <c r="R16" s="98"/>
      <c r="S16" s="147"/>
      <c r="T16" s="94"/>
    </row>
    <row r="17" spans="1:25" hidden="1" x14ac:dyDescent="0.2">
      <c r="A17" s="113">
        <v>2</v>
      </c>
      <c r="B17" s="48" t="s">
        <v>32</v>
      </c>
      <c r="C17" s="11"/>
      <c r="D17" s="70">
        <f t="shared" si="5"/>
        <v>0</v>
      </c>
      <c r="E17" s="42"/>
      <c r="F17" s="26"/>
      <c r="G17" s="27"/>
      <c r="H17" s="28"/>
      <c r="I17" s="46"/>
      <c r="J17" s="79" t="e">
        <f t="shared" si="1"/>
        <v>#DIV/0!</v>
      </c>
      <c r="K17" s="68" t="e">
        <f t="shared" si="6"/>
        <v>#DIV/0!</v>
      </c>
      <c r="L17" s="80" t="e">
        <f t="shared" si="3"/>
        <v>#DIV/0!</v>
      </c>
      <c r="M17" s="131"/>
      <c r="N17" s="134"/>
      <c r="O17" s="190"/>
      <c r="P17" s="137"/>
      <c r="Q17" s="91"/>
      <c r="R17" s="98"/>
      <c r="S17" s="147"/>
      <c r="T17" s="94"/>
    </row>
    <row r="18" spans="1:25" s="188" customFormat="1" ht="188.25" customHeight="1" x14ac:dyDescent="0.2">
      <c r="A18" s="174">
        <v>3</v>
      </c>
      <c r="B18" s="175" t="s">
        <v>15</v>
      </c>
      <c r="C18" s="176" t="s">
        <v>44</v>
      </c>
      <c r="D18" s="153">
        <f>E18+F18+G18</f>
        <v>4.4030000000000005</v>
      </c>
      <c r="E18" s="177"/>
      <c r="F18" s="196">
        <v>4.3810000000000002</v>
      </c>
      <c r="G18" s="197">
        <v>2.1999999999999999E-2</v>
      </c>
      <c r="H18" s="157">
        <f>D18</f>
        <v>4.4030000000000005</v>
      </c>
      <c r="I18" s="200">
        <v>3.48</v>
      </c>
      <c r="J18" s="178">
        <f>H18/D18%</f>
        <v>100</v>
      </c>
      <c r="K18" s="179">
        <f>I18/H18%</f>
        <v>79.037020213490791</v>
      </c>
      <c r="L18" s="180">
        <f>I18/D18%</f>
        <v>79.037020213490791</v>
      </c>
      <c r="M18" s="181" t="s">
        <v>25</v>
      </c>
      <c r="N18" s="182">
        <v>23</v>
      </c>
      <c r="O18" s="191">
        <v>1</v>
      </c>
      <c r="P18" s="183" t="s">
        <v>46</v>
      </c>
      <c r="Q18" s="184" t="s">
        <v>53</v>
      </c>
      <c r="R18" s="185" t="s">
        <v>58</v>
      </c>
      <c r="S18" s="186" t="s">
        <v>25</v>
      </c>
      <c r="T18" s="187" t="s">
        <v>45</v>
      </c>
      <c r="Y18" s="189"/>
    </row>
    <row r="19" spans="1:25" ht="18" hidden="1" customHeight="1" x14ac:dyDescent="0.2">
      <c r="A19" s="114">
        <v>3</v>
      </c>
      <c r="B19" s="49" t="s">
        <v>15</v>
      </c>
      <c r="C19" s="11"/>
      <c r="D19" s="70">
        <f t="shared" si="5"/>
        <v>0</v>
      </c>
      <c r="E19" s="42"/>
      <c r="F19" s="26"/>
      <c r="G19" s="27"/>
      <c r="H19" s="28"/>
      <c r="I19" s="46"/>
      <c r="J19" s="79" t="e">
        <f t="shared" si="1"/>
        <v>#DIV/0!</v>
      </c>
      <c r="K19" s="68" t="e">
        <f t="shared" si="6"/>
        <v>#DIV/0!</v>
      </c>
      <c r="L19" s="80" t="e">
        <f t="shared" si="3"/>
        <v>#DIV/0!</v>
      </c>
      <c r="M19" s="131"/>
      <c r="N19" s="134"/>
      <c r="O19" s="190"/>
      <c r="P19" s="137"/>
      <c r="Q19" s="91"/>
      <c r="R19" s="98"/>
      <c r="S19" s="147"/>
      <c r="T19" s="94"/>
    </row>
    <row r="20" spans="1:25" ht="24" hidden="1" customHeight="1" x14ac:dyDescent="0.2">
      <c r="A20" s="114">
        <v>3</v>
      </c>
      <c r="B20" s="49" t="s">
        <v>15</v>
      </c>
      <c r="C20" s="11"/>
      <c r="D20" s="70">
        <f t="shared" si="5"/>
        <v>0</v>
      </c>
      <c r="E20" s="42"/>
      <c r="F20" s="26"/>
      <c r="G20" s="27"/>
      <c r="H20" s="28"/>
      <c r="I20" s="46"/>
      <c r="J20" s="79" t="e">
        <f t="shared" si="1"/>
        <v>#DIV/0!</v>
      </c>
      <c r="K20" s="68" t="e">
        <f t="shared" si="6"/>
        <v>#DIV/0!</v>
      </c>
      <c r="L20" s="80" t="e">
        <f t="shared" si="3"/>
        <v>#DIV/0!</v>
      </c>
      <c r="M20" s="131"/>
      <c r="N20" s="134"/>
      <c r="O20" s="190"/>
      <c r="P20" s="137"/>
      <c r="Q20" s="91"/>
      <c r="R20" s="98"/>
      <c r="S20" s="147"/>
      <c r="T20" s="94"/>
    </row>
    <row r="21" spans="1:25" ht="22.5" hidden="1" customHeight="1" x14ac:dyDescent="0.2">
      <c r="A21" s="114">
        <v>3</v>
      </c>
      <c r="B21" s="49" t="s">
        <v>15</v>
      </c>
      <c r="C21" s="11"/>
      <c r="D21" s="70">
        <f t="shared" si="5"/>
        <v>0</v>
      </c>
      <c r="E21" s="42"/>
      <c r="F21" s="26"/>
      <c r="G21" s="27"/>
      <c r="H21" s="28"/>
      <c r="I21" s="46"/>
      <c r="J21" s="79" t="e">
        <f t="shared" si="1"/>
        <v>#DIV/0!</v>
      </c>
      <c r="K21" s="68" t="e">
        <f t="shared" si="6"/>
        <v>#DIV/0!</v>
      </c>
      <c r="L21" s="80" t="e">
        <f t="shared" si="3"/>
        <v>#DIV/0!</v>
      </c>
      <c r="M21" s="131"/>
      <c r="N21" s="134"/>
      <c r="O21" s="190"/>
      <c r="P21" s="137"/>
      <c r="Q21" s="91"/>
      <c r="R21" s="98"/>
      <c r="S21" s="147"/>
      <c r="T21" s="94"/>
    </row>
    <row r="22" spans="1:25" ht="18" customHeight="1" x14ac:dyDescent="0.2">
      <c r="A22" s="114">
        <v>3</v>
      </c>
      <c r="B22" s="49" t="s">
        <v>32</v>
      </c>
      <c r="C22" s="11"/>
      <c r="D22" s="70">
        <f t="shared" si="5"/>
        <v>0</v>
      </c>
      <c r="E22" s="42"/>
      <c r="F22" s="26"/>
      <c r="G22" s="27"/>
      <c r="H22" s="28"/>
      <c r="I22" s="46"/>
      <c r="J22" s="79" t="e">
        <f t="shared" si="1"/>
        <v>#DIV/0!</v>
      </c>
      <c r="K22" s="68" t="e">
        <f t="shared" si="6"/>
        <v>#DIV/0!</v>
      </c>
      <c r="L22" s="80" t="e">
        <f t="shared" si="3"/>
        <v>#DIV/0!</v>
      </c>
      <c r="M22" s="131"/>
      <c r="N22" s="134"/>
      <c r="O22" s="190"/>
      <c r="P22" s="137"/>
      <c r="Q22" s="91"/>
      <c r="R22" s="98"/>
      <c r="S22" s="147"/>
      <c r="T22" s="94"/>
    </row>
    <row r="23" spans="1:25" s="166" customFormat="1" ht="274.5" customHeight="1" x14ac:dyDescent="0.2">
      <c r="A23" s="115">
        <v>4</v>
      </c>
      <c r="B23" s="53" t="s">
        <v>18</v>
      </c>
      <c r="C23" s="152" t="s">
        <v>49</v>
      </c>
      <c r="D23" s="153">
        <f>E23+F23+G23</f>
        <v>73.2</v>
      </c>
      <c r="E23" s="168">
        <v>0</v>
      </c>
      <c r="F23" s="155">
        <v>72.83</v>
      </c>
      <c r="G23" s="156">
        <v>0.37</v>
      </c>
      <c r="H23" s="193">
        <v>69.650000000000006</v>
      </c>
      <c r="I23" s="194">
        <v>57.71</v>
      </c>
      <c r="J23" s="79">
        <f>H23/D23%</f>
        <v>95.15027322404373</v>
      </c>
      <c r="K23" s="198">
        <f>I23/H23%</f>
        <v>82.857142857142861</v>
      </c>
      <c r="L23" s="199">
        <f>I23/D23%</f>
        <v>78.838797814207652</v>
      </c>
      <c r="M23" s="158" t="s">
        <v>25</v>
      </c>
      <c r="N23" s="134">
        <v>23</v>
      </c>
      <c r="O23" s="195">
        <v>0.78839999999999999</v>
      </c>
      <c r="P23" s="161">
        <v>44834</v>
      </c>
      <c r="Q23" s="91" t="s">
        <v>59</v>
      </c>
      <c r="R23" s="163">
        <v>1</v>
      </c>
      <c r="S23" s="164" t="s">
        <v>25</v>
      </c>
      <c r="T23" s="165" t="s">
        <v>39</v>
      </c>
      <c r="Y23" s="167"/>
    </row>
    <row r="24" spans="1:25" s="166" customFormat="1" ht="255.75" customHeight="1" x14ac:dyDescent="0.2">
      <c r="A24" s="115">
        <v>4</v>
      </c>
      <c r="B24" s="53" t="s">
        <v>18</v>
      </c>
      <c r="C24" s="152" t="s">
        <v>50</v>
      </c>
      <c r="D24" s="153">
        <f>E24+F24+G24</f>
        <v>60.55</v>
      </c>
      <c r="E24" s="168">
        <v>0</v>
      </c>
      <c r="F24" s="155">
        <v>60.25</v>
      </c>
      <c r="G24" s="156">
        <v>0.3</v>
      </c>
      <c r="H24" s="193">
        <v>58.2</v>
      </c>
      <c r="I24" s="194">
        <v>44.94</v>
      </c>
      <c r="J24" s="79">
        <f>H24/D24%</f>
        <v>96.118909991742385</v>
      </c>
      <c r="K24" s="68">
        <f>I24/H24%</f>
        <v>77.216494845360813</v>
      </c>
      <c r="L24" s="199">
        <f>I24/D24%</f>
        <v>74.219653179190757</v>
      </c>
      <c r="M24" s="158" t="s">
        <v>25</v>
      </c>
      <c r="N24" s="134">
        <v>21</v>
      </c>
      <c r="O24" s="195">
        <v>0.74219999999999997</v>
      </c>
      <c r="P24" s="161">
        <v>44834</v>
      </c>
      <c r="Q24" s="91" t="s">
        <v>60</v>
      </c>
      <c r="R24" s="163">
        <v>1</v>
      </c>
      <c r="S24" s="164" t="s">
        <v>25</v>
      </c>
      <c r="T24" s="165" t="s">
        <v>47</v>
      </c>
      <c r="Y24" s="167"/>
    </row>
    <row r="25" spans="1:25" hidden="1" x14ac:dyDescent="0.2">
      <c r="A25" s="115">
        <v>4</v>
      </c>
      <c r="B25" s="53" t="s">
        <v>18</v>
      </c>
      <c r="C25" s="11"/>
      <c r="D25" s="70">
        <f t="shared" si="5"/>
        <v>0</v>
      </c>
      <c r="E25" s="42"/>
      <c r="F25" s="26"/>
      <c r="G25" s="27"/>
      <c r="H25" s="28"/>
      <c r="I25" s="46"/>
      <c r="J25" s="79" t="e">
        <f t="shared" si="1"/>
        <v>#DIV/0!</v>
      </c>
      <c r="K25" s="68" t="e">
        <f t="shared" si="6"/>
        <v>#DIV/0!</v>
      </c>
      <c r="L25" s="80" t="e">
        <f t="shared" si="3"/>
        <v>#DIV/0!</v>
      </c>
      <c r="M25" s="131"/>
      <c r="N25" s="134"/>
      <c r="O25" s="142"/>
      <c r="P25" s="137"/>
      <c r="Q25" s="91"/>
      <c r="R25" s="98"/>
      <c r="S25" s="147"/>
      <c r="T25" s="94"/>
    </row>
    <row r="26" spans="1:25" hidden="1" x14ac:dyDescent="0.2">
      <c r="A26" s="115">
        <v>4</v>
      </c>
      <c r="B26" s="53" t="s">
        <v>18</v>
      </c>
      <c r="C26" s="11"/>
      <c r="D26" s="70">
        <f t="shared" si="5"/>
        <v>0</v>
      </c>
      <c r="E26" s="42"/>
      <c r="F26" s="26"/>
      <c r="G26" s="27"/>
      <c r="H26" s="28"/>
      <c r="I26" s="46"/>
      <c r="J26" s="79" t="e">
        <f t="shared" si="1"/>
        <v>#DIV/0!</v>
      </c>
      <c r="K26" s="68" t="e">
        <f t="shared" si="6"/>
        <v>#DIV/0!</v>
      </c>
      <c r="L26" s="80" t="e">
        <f t="shared" si="3"/>
        <v>#DIV/0!</v>
      </c>
      <c r="M26" s="131"/>
      <c r="N26" s="134"/>
      <c r="O26" s="142"/>
      <c r="P26" s="137"/>
      <c r="Q26" s="91"/>
      <c r="R26" s="98"/>
      <c r="S26" s="147"/>
      <c r="T26" s="94"/>
    </row>
    <row r="27" spans="1:25" hidden="1" x14ac:dyDescent="0.2">
      <c r="A27" s="115">
        <v>4</v>
      </c>
      <c r="B27" s="53" t="s">
        <v>32</v>
      </c>
      <c r="C27" s="11"/>
      <c r="D27" s="70">
        <f t="shared" si="5"/>
        <v>0</v>
      </c>
      <c r="E27" s="42"/>
      <c r="F27" s="26"/>
      <c r="G27" s="27"/>
      <c r="H27" s="28"/>
      <c r="I27" s="46"/>
      <c r="J27" s="79" t="e">
        <f t="shared" si="1"/>
        <v>#DIV/0!</v>
      </c>
      <c r="K27" s="68" t="e">
        <f t="shared" si="6"/>
        <v>#DIV/0!</v>
      </c>
      <c r="L27" s="80" t="e">
        <f t="shared" si="3"/>
        <v>#DIV/0!</v>
      </c>
      <c r="M27" s="131"/>
      <c r="N27" s="134"/>
      <c r="O27" s="142"/>
      <c r="P27" s="137"/>
      <c r="Q27" s="91"/>
      <c r="R27" s="98"/>
      <c r="S27" s="147"/>
      <c r="T27" s="94"/>
    </row>
    <row r="28" spans="1:25" s="166" customFormat="1" ht="219" customHeight="1" x14ac:dyDescent="0.2">
      <c r="A28" s="116">
        <v>5</v>
      </c>
      <c r="B28" s="52" t="s">
        <v>16</v>
      </c>
      <c r="C28" s="152" t="s">
        <v>40</v>
      </c>
      <c r="D28" s="70">
        <f t="shared" si="5"/>
        <v>20.202000000000002</v>
      </c>
      <c r="E28" s="168">
        <v>0</v>
      </c>
      <c r="F28" s="170">
        <v>20</v>
      </c>
      <c r="G28" s="171">
        <v>0.20200000000000001</v>
      </c>
      <c r="H28" s="172">
        <v>20.2</v>
      </c>
      <c r="I28" s="169">
        <v>9.1739999999999995</v>
      </c>
      <c r="J28" s="79">
        <f>H28/D28%</f>
        <v>99.990099990099978</v>
      </c>
      <c r="K28" s="68">
        <f>I28/H28%</f>
        <v>45.415841584158414</v>
      </c>
      <c r="L28" s="80">
        <f>I28/D28%</f>
        <v>45.411345411345408</v>
      </c>
      <c r="M28" s="158" t="s">
        <v>25</v>
      </c>
      <c r="N28" s="159">
        <v>4</v>
      </c>
      <c r="O28" s="160">
        <v>46.4</v>
      </c>
      <c r="P28" s="161"/>
      <c r="Q28" s="192" t="s">
        <v>54</v>
      </c>
      <c r="R28" s="163" t="s">
        <v>55</v>
      </c>
      <c r="S28" s="164" t="s">
        <v>43</v>
      </c>
      <c r="T28" s="165"/>
      <c r="Y28" s="167"/>
    </row>
    <row r="29" spans="1:25" hidden="1" x14ac:dyDescent="0.2">
      <c r="A29" s="116">
        <v>5</v>
      </c>
      <c r="B29" s="52" t="s">
        <v>16</v>
      </c>
      <c r="C29" s="11"/>
      <c r="D29" s="70">
        <f t="shared" si="5"/>
        <v>0</v>
      </c>
      <c r="E29" s="42"/>
      <c r="F29" s="26"/>
      <c r="G29" s="27"/>
      <c r="H29" s="28"/>
      <c r="I29" s="46"/>
      <c r="J29" s="79" t="e">
        <f t="shared" si="1"/>
        <v>#DIV/0!</v>
      </c>
      <c r="K29" s="68" t="e">
        <f t="shared" si="6"/>
        <v>#DIV/0!</v>
      </c>
      <c r="L29" s="80" t="e">
        <f t="shared" si="3"/>
        <v>#DIV/0!</v>
      </c>
      <c r="M29" s="131"/>
      <c r="N29" s="134"/>
      <c r="O29" s="142"/>
      <c r="P29" s="137"/>
      <c r="Q29" s="91"/>
      <c r="R29" s="98"/>
      <c r="S29" s="147"/>
      <c r="T29" s="94"/>
    </row>
    <row r="30" spans="1:25" hidden="1" x14ac:dyDescent="0.2">
      <c r="A30" s="116">
        <v>5</v>
      </c>
      <c r="B30" s="52" t="s">
        <v>16</v>
      </c>
      <c r="C30" s="11"/>
      <c r="D30" s="70">
        <f t="shared" si="5"/>
        <v>0</v>
      </c>
      <c r="E30" s="42"/>
      <c r="F30" s="26"/>
      <c r="G30" s="27"/>
      <c r="H30" s="28"/>
      <c r="I30" s="46"/>
      <c r="J30" s="79" t="e">
        <f t="shared" si="1"/>
        <v>#DIV/0!</v>
      </c>
      <c r="K30" s="68" t="e">
        <f t="shared" si="6"/>
        <v>#DIV/0!</v>
      </c>
      <c r="L30" s="80" t="e">
        <f t="shared" si="3"/>
        <v>#DIV/0!</v>
      </c>
      <c r="M30" s="131"/>
      <c r="N30" s="134"/>
      <c r="O30" s="142"/>
      <c r="P30" s="137"/>
      <c r="Q30" s="91"/>
      <c r="R30" s="98"/>
      <c r="S30" s="147"/>
      <c r="T30" s="94"/>
    </row>
    <row r="31" spans="1:25" hidden="1" x14ac:dyDescent="0.2">
      <c r="A31" s="116">
        <v>5</v>
      </c>
      <c r="B31" s="52" t="s">
        <v>16</v>
      </c>
      <c r="C31" s="11"/>
      <c r="D31" s="70">
        <f t="shared" si="5"/>
        <v>0</v>
      </c>
      <c r="E31" s="42"/>
      <c r="F31" s="26"/>
      <c r="G31" s="27"/>
      <c r="H31" s="28"/>
      <c r="I31" s="46"/>
      <c r="J31" s="79" t="e">
        <f t="shared" si="1"/>
        <v>#DIV/0!</v>
      </c>
      <c r="K31" s="68" t="e">
        <f t="shared" si="6"/>
        <v>#DIV/0!</v>
      </c>
      <c r="L31" s="80" t="e">
        <f t="shared" si="3"/>
        <v>#DIV/0!</v>
      </c>
      <c r="M31" s="131"/>
      <c r="N31" s="134"/>
      <c r="O31" s="142"/>
      <c r="P31" s="137"/>
      <c r="Q31" s="91"/>
      <c r="R31" s="98"/>
      <c r="S31" s="147"/>
      <c r="T31" s="94"/>
    </row>
    <row r="32" spans="1:25" hidden="1" x14ac:dyDescent="0.2">
      <c r="A32" s="116">
        <v>5</v>
      </c>
      <c r="B32" s="52" t="s">
        <v>32</v>
      </c>
      <c r="C32" s="11"/>
      <c r="D32" s="70">
        <f t="shared" si="5"/>
        <v>0</v>
      </c>
      <c r="E32" s="42"/>
      <c r="F32" s="26"/>
      <c r="G32" s="27"/>
      <c r="H32" s="28"/>
      <c r="I32" s="46"/>
      <c r="J32" s="79" t="e">
        <f t="shared" si="1"/>
        <v>#DIV/0!</v>
      </c>
      <c r="K32" s="68" t="e">
        <f t="shared" si="6"/>
        <v>#DIV/0!</v>
      </c>
      <c r="L32" s="80" t="e">
        <f t="shared" si="3"/>
        <v>#DIV/0!</v>
      </c>
      <c r="M32" s="131"/>
      <c r="N32" s="134"/>
      <c r="O32" s="142"/>
      <c r="P32" s="137"/>
      <c r="Q32" s="91"/>
      <c r="R32" s="98"/>
      <c r="S32" s="147"/>
      <c r="T32" s="94"/>
    </row>
    <row r="33" spans="1:25" hidden="1" x14ac:dyDescent="0.2">
      <c r="A33" s="117">
        <v>6</v>
      </c>
      <c r="B33" s="51" t="s">
        <v>17</v>
      </c>
      <c r="C33" s="11"/>
      <c r="D33" s="70">
        <f t="shared" si="5"/>
        <v>0</v>
      </c>
      <c r="E33" s="42"/>
      <c r="F33" s="26"/>
      <c r="G33" s="27"/>
      <c r="H33" s="28"/>
      <c r="I33" s="46"/>
      <c r="J33" s="79" t="e">
        <f t="shared" si="1"/>
        <v>#DIV/0!</v>
      </c>
      <c r="K33" s="68" t="e">
        <f t="shared" si="6"/>
        <v>#DIV/0!</v>
      </c>
      <c r="L33" s="80" t="e">
        <f t="shared" si="3"/>
        <v>#DIV/0!</v>
      </c>
      <c r="M33" s="131"/>
      <c r="N33" s="134"/>
      <c r="O33" s="142"/>
      <c r="P33" s="137"/>
      <c r="Q33" s="91"/>
      <c r="R33" s="98"/>
      <c r="S33" s="147"/>
      <c r="T33" s="94"/>
    </row>
    <row r="34" spans="1:25" hidden="1" x14ac:dyDescent="0.2">
      <c r="A34" s="117">
        <v>6</v>
      </c>
      <c r="B34" s="51" t="s">
        <v>17</v>
      </c>
      <c r="C34" s="11"/>
      <c r="D34" s="70">
        <f t="shared" si="5"/>
        <v>0</v>
      </c>
      <c r="E34" s="42"/>
      <c r="F34" s="26"/>
      <c r="G34" s="27"/>
      <c r="H34" s="28"/>
      <c r="I34" s="46"/>
      <c r="J34" s="79" t="e">
        <f t="shared" si="1"/>
        <v>#DIV/0!</v>
      </c>
      <c r="K34" s="68" t="e">
        <f t="shared" si="6"/>
        <v>#DIV/0!</v>
      </c>
      <c r="L34" s="80" t="e">
        <f t="shared" si="3"/>
        <v>#DIV/0!</v>
      </c>
      <c r="M34" s="131"/>
      <c r="N34" s="134"/>
      <c r="O34" s="142"/>
      <c r="P34" s="137"/>
      <c r="Q34" s="91"/>
      <c r="R34" s="98"/>
      <c r="S34" s="147"/>
      <c r="T34" s="94"/>
    </row>
    <row r="35" spans="1:25" hidden="1" x14ac:dyDescent="0.2">
      <c r="A35" s="117">
        <v>6</v>
      </c>
      <c r="B35" s="51" t="s">
        <v>17</v>
      </c>
      <c r="C35" s="11"/>
      <c r="D35" s="70">
        <f t="shared" si="5"/>
        <v>0</v>
      </c>
      <c r="E35" s="42"/>
      <c r="F35" s="26"/>
      <c r="G35" s="27"/>
      <c r="H35" s="28"/>
      <c r="I35" s="46"/>
      <c r="J35" s="79" t="e">
        <f t="shared" si="1"/>
        <v>#DIV/0!</v>
      </c>
      <c r="K35" s="68" t="e">
        <f t="shared" si="6"/>
        <v>#DIV/0!</v>
      </c>
      <c r="L35" s="80" t="e">
        <f t="shared" si="3"/>
        <v>#DIV/0!</v>
      </c>
      <c r="M35" s="131"/>
      <c r="N35" s="134"/>
      <c r="O35" s="142"/>
      <c r="P35" s="137"/>
      <c r="Q35" s="91"/>
      <c r="R35" s="98"/>
      <c r="S35" s="147"/>
      <c r="T35" s="94"/>
    </row>
    <row r="36" spans="1:25" hidden="1" x14ac:dyDescent="0.2">
      <c r="A36" s="117">
        <v>6</v>
      </c>
      <c r="B36" s="51" t="s">
        <v>17</v>
      </c>
      <c r="C36" s="11"/>
      <c r="D36" s="70">
        <f t="shared" si="5"/>
        <v>0</v>
      </c>
      <c r="E36" s="42"/>
      <c r="F36" s="26"/>
      <c r="G36" s="27"/>
      <c r="H36" s="28"/>
      <c r="I36" s="46"/>
      <c r="J36" s="79" t="e">
        <f t="shared" si="1"/>
        <v>#DIV/0!</v>
      </c>
      <c r="K36" s="68" t="e">
        <f t="shared" si="6"/>
        <v>#DIV/0!</v>
      </c>
      <c r="L36" s="80" t="e">
        <f t="shared" si="3"/>
        <v>#DIV/0!</v>
      </c>
      <c r="M36" s="131"/>
      <c r="N36" s="134"/>
      <c r="O36" s="142"/>
      <c r="P36" s="137"/>
      <c r="Q36" s="91"/>
      <c r="R36" s="98"/>
      <c r="S36" s="147"/>
      <c r="T36" s="94"/>
    </row>
    <row r="37" spans="1:25" hidden="1" x14ac:dyDescent="0.2">
      <c r="A37" s="117">
        <v>6</v>
      </c>
      <c r="B37" s="51" t="s">
        <v>32</v>
      </c>
      <c r="C37" s="11"/>
      <c r="D37" s="70">
        <f t="shared" si="5"/>
        <v>0</v>
      </c>
      <c r="E37" s="42"/>
      <c r="F37" s="26"/>
      <c r="G37" s="27"/>
      <c r="H37" s="28"/>
      <c r="I37" s="46"/>
      <c r="J37" s="79" t="e">
        <f t="shared" si="1"/>
        <v>#DIV/0!</v>
      </c>
      <c r="K37" s="68" t="e">
        <f t="shared" si="6"/>
        <v>#DIV/0!</v>
      </c>
      <c r="L37" s="80" t="e">
        <f t="shared" si="3"/>
        <v>#DIV/0!</v>
      </c>
      <c r="M37" s="131"/>
      <c r="N37" s="134"/>
      <c r="O37" s="142"/>
      <c r="P37" s="137"/>
      <c r="Q37" s="91"/>
      <c r="R37" s="98"/>
      <c r="S37" s="147"/>
      <c r="T37" s="94"/>
    </row>
    <row r="38" spans="1:25" hidden="1" x14ac:dyDescent="0.2">
      <c r="A38" s="118">
        <v>7</v>
      </c>
      <c r="B38" s="54" t="s">
        <v>19</v>
      </c>
      <c r="C38" s="11"/>
      <c r="D38" s="70">
        <f t="shared" si="5"/>
        <v>0</v>
      </c>
      <c r="E38" s="42"/>
      <c r="F38" s="26"/>
      <c r="G38" s="27"/>
      <c r="H38" s="28"/>
      <c r="I38" s="46"/>
      <c r="J38" s="79" t="e">
        <f t="shared" si="1"/>
        <v>#DIV/0!</v>
      </c>
      <c r="K38" s="68" t="e">
        <f t="shared" si="6"/>
        <v>#DIV/0!</v>
      </c>
      <c r="L38" s="80" t="e">
        <f t="shared" si="3"/>
        <v>#DIV/0!</v>
      </c>
      <c r="M38" s="131"/>
      <c r="N38" s="134"/>
      <c r="O38" s="142"/>
      <c r="P38" s="137"/>
      <c r="Q38" s="91"/>
      <c r="R38" s="98"/>
      <c r="S38" s="147"/>
      <c r="T38" s="94"/>
    </row>
    <row r="39" spans="1:25" hidden="1" x14ac:dyDescent="0.2">
      <c r="A39" s="118">
        <v>7</v>
      </c>
      <c r="B39" s="54" t="s">
        <v>19</v>
      </c>
      <c r="C39" s="11"/>
      <c r="D39" s="70">
        <f t="shared" si="5"/>
        <v>0</v>
      </c>
      <c r="E39" s="42"/>
      <c r="F39" s="26"/>
      <c r="G39" s="27"/>
      <c r="H39" s="28"/>
      <c r="I39" s="46"/>
      <c r="J39" s="79" t="e">
        <f t="shared" si="1"/>
        <v>#DIV/0!</v>
      </c>
      <c r="K39" s="68" t="e">
        <f t="shared" si="6"/>
        <v>#DIV/0!</v>
      </c>
      <c r="L39" s="80" t="e">
        <f t="shared" si="3"/>
        <v>#DIV/0!</v>
      </c>
      <c r="M39" s="131"/>
      <c r="N39" s="134"/>
      <c r="O39" s="142"/>
      <c r="P39" s="137"/>
      <c r="Q39" s="91"/>
      <c r="R39" s="98"/>
      <c r="S39" s="147"/>
      <c r="T39" s="94"/>
    </row>
    <row r="40" spans="1:25" hidden="1" x14ac:dyDescent="0.2">
      <c r="A40" s="118">
        <v>7</v>
      </c>
      <c r="B40" s="54" t="s">
        <v>19</v>
      </c>
      <c r="C40" s="11"/>
      <c r="D40" s="70">
        <f t="shared" si="5"/>
        <v>0</v>
      </c>
      <c r="E40" s="42"/>
      <c r="F40" s="26"/>
      <c r="G40" s="27"/>
      <c r="H40" s="28"/>
      <c r="I40" s="46"/>
      <c r="J40" s="79" t="e">
        <f t="shared" si="1"/>
        <v>#DIV/0!</v>
      </c>
      <c r="K40" s="68" t="e">
        <f t="shared" si="6"/>
        <v>#DIV/0!</v>
      </c>
      <c r="L40" s="80" t="e">
        <f t="shared" si="3"/>
        <v>#DIV/0!</v>
      </c>
      <c r="M40" s="131"/>
      <c r="N40" s="134"/>
      <c r="O40" s="142"/>
      <c r="P40" s="137"/>
      <c r="Q40" s="91"/>
      <c r="R40" s="98"/>
      <c r="S40" s="147"/>
      <c r="T40" s="94"/>
    </row>
    <row r="41" spans="1:25" ht="21" hidden="1" customHeight="1" x14ac:dyDescent="0.2">
      <c r="A41" s="118">
        <v>7</v>
      </c>
      <c r="B41" s="54" t="s">
        <v>19</v>
      </c>
      <c r="C41" s="11"/>
      <c r="D41" s="70">
        <f t="shared" si="5"/>
        <v>0</v>
      </c>
      <c r="E41" s="42"/>
      <c r="F41" s="26"/>
      <c r="G41" s="27"/>
      <c r="H41" s="28"/>
      <c r="I41" s="46"/>
      <c r="J41" s="79" t="e">
        <f t="shared" si="1"/>
        <v>#DIV/0!</v>
      </c>
      <c r="K41" s="68" t="e">
        <f t="shared" si="6"/>
        <v>#DIV/0!</v>
      </c>
      <c r="L41" s="80" t="e">
        <f t="shared" si="3"/>
        <v>#DIV/0!</v>
      </c>
      <c r="M41" s="131"/>
      <c r="N41" s="134"/>
      <c r="O41" s="142"/>
      <c r="P41" s="137"/>
      <c r="Q41" s="91"/>
      <c r="R41" s="98"/>
      <c r="S41" s="147"/>
      <c r="T41" s="94"/>
    </row>
    <row r="42" spans="1:25" hidden="1" x14ac:dyDescent="0.2">
      <c r="A42" s="118">
        <v>7</v>
      </c>
      <c r="B42" s="54" t="s">
        <v>32</v>
      </c>
      <c r="C42" s="11"/>
      <c r="D42" s="70">
        <f t="shared" si="5"/>
        <v>0</v>
      </c>
      <c r="E42" s="42"/>
      <c r="F42" s="26"/>
      <c r="G42" s="27"/>
      <c r="H42" s="28"/>
      <c r="I42" s="46"/>
      <c r="J42" s="79" t="e">
        <f t="shared" si="1"/>
        <v>#DIV/0!</v>
      </c>
      <c r="K42" s="68" t="e">
        <f t="shared" si="6"/>
        <v>#DIV/0!</v>
      </c>
      <c r="L42" s="80" t="e">
        <f t="shared" si="3"/>
        <v>#DIV/0!</v>
      </c>
      <c r="M42" s="131"/>
      <c r="N42" s="134"/>
      <c r="O42" s="142"/>
      <c r="P42" s="137"/>
      <c r="Q42" s="91"/>
      <c r="R42" s="98"/>
      <c r="S42" s="147"/>
      <c r="T42" s="94"/>
    </row>
    <row r="43" spans="1:25" ht="20.25" hidden="1" customHeight="1" x14ac:dyDescent="0.2">
      <c r="A43" s="119">
        <v>8</v>
      </c>
      <c r="B43" s="55" t="s">
        <v>20</v>
      </c>
      <c r="C43" s="11"/>
      <c r="D43" s="70">
        <f t="shared" si="5"/>
        <v>0</v>
      </c>
      <c r="E43" s="42"/>
      <c r="F43" s="26"/>
      <c r="G43" s="27"/>
      <c r="H43" s="28"/>
      <c r="I43" s="46"/>
      <c r="J43" s="79" t="e">
        <f t="shared" si="1"/>
        <v>#DIV/0!</v>
      </c>
      <c r="K43" s="68" t="e">
        <f t="shared" si="6"/>
        <v>#DIV/0!</v>
      </c>
      <c r="L43" s="80" t="e">
        <f t="shared" si="3"/>
        <v>#DIV/0!</v>
      </c>
      <c r="M43" s="131"/>
      <c r="N43" s="134"/>
      <c r="O43" s="142"/>
      <c r="P43" s="137"/>
      <c r="Q43" s="91"/>
      <c r="R43" s="98"/>
      <c r="S43" s="147"/>
      <c r="T43" s="94"/>
    </row>
    <row r="44" spans="1:25" ht="21.75" hidden="1" customHeight="1" x14ac:dyDescent="0.2">
      <c r="A44" s="119">
        <v>8</v>
      </c>
      <c r="B44" s="55" t="s">
        <v>20</v>
      </c>
      <c r="C44" s="11"/>
      <c r="D44" s="70">
        <f t="shared" si="5"/>
        <v>0</v>
      </c>
      <c r="E44" s="42"/>
      <c r="F44" s="26"/>
      <c r="G44" s="27"/>
      <c r="H44" s="28"/>
      <c r="I44" s="46"/>
      <c r="J44" s="79" t="e">
        <f t="shared" si="1"/>
        <v>#DIV/0!</v>
      </c>
      <c r="K44" s="68" t="e">
        <f t="shared" si="6"/>
        <v>#DIV/0!</v>
      </c>
      <c r="L44" s="80" t="e">
        <f t="shared" si="3"/>
        <v>#DIV/0!</v>
      </c>
      <c r="M44" s="131"/>
      <c r="N44" s="134"/>
      <c r="O44" s="142"/>
      <c r="P44" s="137"/>
      <c r="Q44" s="91"/>
      <c r="R44" s="98"/>
      <c r="S44" s="147"/>
      <c r="T44" s="94"/>
    </row>
    <row r="45" spans="1:25" ht="42.75" customHeight="1" x14ac:dyDescent="0.2">
      <c r="A45" s="119">
        <v>8</v>
      </c>
      <c r="B45" s="55" t="s">
        <v>20</v>
      </c>
      <c r="C45" s="11"/>
      <c r="D45" s="70">
        <f t="shared" si="5"/>
        <v>0</v>
      </c>
      <c r="E45" s="42"/>
      <c r="F45" s="26"/>
      <c r="G45" s="27"/>
      <c r="H45" s="28"/>
      <c r="I45" s="46"/>
      <c r="J45" s="79" t="e">
        <f t="shared" si="1"/>
        <v>#DIV/0!</v>
      </c>
      <c r="K45" s="68" t="e">
        <f t="shared" si="6"/>
        <v>#DIV/0!</v>
      </c>
      <c r="L45" s="80" t="e">
        <f t="shared" si="3"/>
        <v>#DIV/0!</v>
      </c>
      <c r="M45" s="131"/>
      <c r="N45" s="134"/>
      <c r="O45" s="142"/>
      <c r="P45" s="137"/>
      <c r="Q45" s="91"/>
      <c r="R45" s="98"/>
      <c r="S45" s="147"/>
      <c r="T45" s="94"/>
    </row>
    <row r="46" spans="1:25" ht="26.25" customHeight="1" x14ac:dyDescent="0.2">
      <c r="A46" s="119">
        <v>8</v>
      </c>
      <c r="B46" s="55" t="s">
        <v>20</v>
      </c>
      <c r="C46" s="11"/>
      <c r="D46" s="70">
        <f t="shared" si="5"/>
        <v>0</v>
      </c>
      <c r="E46" s="42"/>
      <c r="F46" s="26"/>
      <c r="G46" s="27"/>
      <c r="H46" s="28"/>
      <c r="I46" s="46"/>
      <c r="J46" s="79" t="e">
        <f t="shared" si="1"/>
        <v>#DIV/0!</v>
      </c>
      <c r="K46" s="68" t="e">
        <f t="shared" si="6"/>
        <v>#DIV/0!</v>
      </c>
      <c r="L46" s="80" t="e">
        <f t="shared" si="3"/>
        <v>#DIV/0!</v>
      </c>
      <c r="M46" s="131"/>
      <c r="N46" s="134"/>
      <c r="O46" s="142"/>
      <c r="P46" s="137"/>
      <c r="Q46" s="91"/>
      <c r="R46" s="98"/>
      <c r="S46" s="147"/>
      <c r="T46" s="94"/>
    </row>
    <row r="47" spans="1:25" ht="27" customHeight="1" thickBot="1" x14ac:dyDescent="0.25">
      <c r="A47" s="120">
        <v>8</v>
      </c>
      <c r="B47" s="121" t="s">
        <v>32</v>
      </c>
      <c r="C47" s="122"/>
      <c r="D47" s="123">
        <f t="shared" si="5"/>
        <v>0</v>
      </c>
      <c r="E47" s="124"/>
      <c r="F47" s="125"/>
      <c r="G47" s="126"/>
      <c r="H47" s="127"/>
      <c r="I47" s="128"/>
      <c r="J47" s="79" t="e">
        <f t="shared" si="1"/>
        <v>#DIV/0!</v>
      </c>
      <c r="K47" s="81" t="e">
        <f t="shared" si="6"/>
        <v>#DIV/0!</v>
      </c>
      <c r="L47" s="82" t="e">
        <f t="shared" si="3"/>
        <v>#DIV/0!</v>
      </c>
      <c r="M47" s="132"/>
      <c r="N47" s="135"/>
      <c r="O47" s="143"/>
      <c r="P47" s="138"/>
      <c r="Q47" s="129"/>
      <c r="R47" s="99"/>
      <c r="S47" s="148"/>
      <c r="T47" s="130"/>
    </row>
    <row r="48" spans="1:25" ht="11.25" customHeight="1" x14ac:dyDescent="0.2">
      <c r="A48" s="1"/>
      <c r="B48" s="1"/>
      <c r="C48" s="1"/>
      <c r="D48" s="35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Y48" s="1"/>
    </row>
    <row r="49" spans="1:25" ht="24" customHeight="1" x14ac:dyDescent="0.2">
      <c r="A49" s="1"/>
      <c r="B49" s="150" t="s">
        <v>33</v>
      </c>
      <c r="C49" s="151"/>
      <c r="D49" s="3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Y49" s="1"/>
    </row>
  </sheetData>
  <autoFilter ref="B1:T49" xr:uid="{00000000-0009-0000-0000-000000000000}">
    <filterColumn colId="1" showButton="0"/>
    <filterColumn colId="2" hiddenButton="1" showButton="0"/>
    <filterColumn colId="3" hiddenButton="1" showButton="0"/>
    <filterColumn colId="4" hiddenButton="1" showButton="0"/>
    <filterColumn colId="5" hiddenButton="1" showButton="0"/>
  </autoFilter>
  <mergeCells count="2">
    <mergeCell ref="S2:T2"/>
    <mergeCell ref="B1:G2"/>
  </mergeCells>
  <pageMargins left="0.19685039370078741" right="0.19685039370078741" top="0.19685039370078741" bottom="0.19685039370078741" header="0.31496062992125984" footer="0.31496062992125984"/>
  <pageSetup paperSize="9" scale="4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Пинчукова Юлия Викторовна</dc:creator>
  <cp:lastModifiedBy>Administration</cp:lastModifiedBy>
  <cp:lastPrinted>2022-07-12T02:49:12Z</cp:lastPrinted>
  <dcterms:created xsi:type="dcterms:W3CDTF">2020-02-04T01:12:46Z</dcterms:created>
  <dcterms:modified xsi:type="dcterms:W3CDTF">2022-10-03T01:08:29Z</dcterms:modified>
</cp:coreProperties>
</file>